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olen\Desktop\2025\Rozpracované zakázky\Rekultivace skládky Štěpánovice\Aktualizace rozpočtu 3.10.25\"/>
    </mc:Choice>
  </mc:AlternateContent>
  <bookViews>
    <workbookView xWindow="0" yWindow="0" windowWidth="0" windowHeight="0"/>
  </bookViews>
  <sheets>
    <sheet name="Rekapitulace stavby" sheetId="1" r:id="rId1"/>
    <sheet name="SO 01 - Terénní úpravy" sheetId="2" r:id="rId2"/>
    <sheet name="SO 02 - Technická rekulti..." sheetId="3" r:id="rId3"/>
    <sheet name="SO 03 - Odplynění" sheetId="4" r:id="rId4"/>
    <sheet name="SO 04 - Biologická rekult..." sheetId="5" r:id="rId5"/>
    <sheet name="VON - Vedlejší a ostatní 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01 - Terénní úpravy'!$C$81:$K$115</definedName>
    <definedName name="_xlnm.Print_Area" localSheetId="1">'SO 01 - Terénní úpravy'!$C$4:$J$39,'SO 01 - Terénní úpravy'!$C$45:$J$63,'SO 01 - Terénní úpravy'!$C$69:$K$115</definedName>
    <definedName name="_xlnm.Print_Titles" localSheetId="1">'SO 01 - Terénní úpravy'!$81:$81</definedName>
    <definedName name="_xlnm._FilterDatabase" localSheetId="2" hidden="1">'SO 02 - Technická rekulti...'!$C$83:$K$172</definedName>
    <definedName name="_xlnm.Print_Area" localSheetId="2">'SO 02 - Technická rekulti...'!$C$4:$J$39,'SO 02 - Technická rekulti...'!$C$45:$J$65,'SO 02 - Technická rekulti...'!$C$71:$K$172</definedName>
    <definedName name="_xlnm.Print_Titles" localSheetId="2">'SO 02 - Technická rekulti...'!$83:$83</definedName>
    <definedName name="_xlnm._FilterDatabase" localSheetId="3" hidden="1">'SO 03 - Odplynění'!$C$85:$K$273</definedName>
    <definedName name="_xlnm.Print_Area" localSheetId="3">'SO 03 - Odplynění'!$C$4:$J$39,'SO 03 - Odplynění'!$C$45:$J$67,'SO 03 - Odplynění'!$C$73:$K$273</definedName>
    <definedName name="_xlnm.Print_Titles" localSheetId="3">'SO 03 - Odplynění'!$85:$85</definedName>
    <definedName name="_xlnm._FilterDatabase" localSheetId="4" hidden="1">'SO 04 - Biologická rekult...'!$C$81:$K$192</definedName>
    <definedName name="_xlnm.Print_Area" localSheetId="4">'SO 04 - Biologická rekult...'!$C$4:$J$39,'SO 04 - Biologická rekult...'!$C$45:$J$63,'SO 04 - Biologická rekult...'!$C$69:$K$192</definedName>
    <definedName name="_xlnm.Print_Titles" localSheetId="4">'SO 04 - Biologická rekult...'!$81:$81</definedName>
    <definedName name="_xlnm._FilterDatabase" localSheetId="5" hidden="1">'VON - Vedlejší a ostatní ...'!$C$82:$K$103</definedName>
    <definedName name="_xlnm.Print_Area" localSheetId="5">'VON - Vedlejší a ostatní ...'!$C$4:$J$39,'VON - Vedlejší a ostatní ...'!$C$45:$J$64,'VON - Vedlejší a ostatní ...'!$C$70:$K$103</definedName>
    <definedName name="_xlnm.Print_Titles" localSheetId="5">'VON - Vedlejší a ostatní ...'!$82:$82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00"/>
  <c r="BH100"/>
  <c r="BG100"/>
  <c r="BF100"/>
  <c r="T100"/>
  <c r="R100"/>
  <c r="P100"/>
  <c r="BI96"/>
  <c r="BH96"/>
  <c r="BG96"/>
  <c r="BF96"/>
  <c r="T96"/>
  <c r="R96"/>
  <c r="P96"/>
  <c r="BI91"/>
  <c r="BH91"/>
  <c r="BG91"/>
  <c r="BF91"/>
  <c r="T91"/>
  <c r="T90"/>
  <c r="R91"/>
  <c r="R90"/>
  <c r="P91"/>
  <c r="P90"/>
  <c r="BI86"/>
  <c r="BH86"/>
  <c r="BG86"/>
  <c r="BF86"/>
  <c r="T86"/>
  <c r="T85"/>
  <c r="R86"/>
  <c r="R85"/>
  <c r="P86"/>
  <c r="P85"/>
  <c r="J79"/>
  <c r="F79"/>
  <c r="F77"/>
  <c r="E75"/>
  <c r="J54"/>
  <c r="F54"/>
  <c r="F52"/>
  <c r="E50"/>
  <c r="J24"/>
  <c r="E24"/>
  <c r="J55"/>
  <c r="J23"/>
  <c r="J18"/>
  <c r="E18"/>
  <c r="F80"/>
  <c r="J17"/>
  <c r="J12"/>
  <c r="J77"/>
  <c r="E7"/>
  <c r="E48"/>
  <c i="5" r="J37"/>
  <c r="J36"/>
  <c i="1" r="AY58"/>
  <c i="5" r="J35"/>
  <c i="1" r="AX58"/>
  <c i="5" r="BI191"/>
  <c r="BH191"/>
  <c r="BG191"/>
  <c r="BF191"/>
  <c r="T191"/>
  <c r="T190"/>
  <c r="R191"/>
  <c r="R190"/>
  <c r="P191"/>
  <c r="P190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89"/>
  <c r="BH89"/>
  <c r="BG89"/>
  <c r="BF89"/>
  <c r="T89"/>
  <c r="R89"/>
  <c r="P89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52"/>
  <c r="E7"/>
  <c r="E48"/>
  <c i="4" r="J37"/>
  <c r="J36"/>
  <c i="1" r="AY57"/>
  <c i="4" r="J35"/>
  <c i="1" r="AX57"/>
  <c i="4"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1"/>
  <c r="BH111"/>
  <c r="BG111"/>
  <c r="BF111"/>
  <c r="T111"/>
  <c r="T110"/>
  <c r="R111"/>
  <c r="R110"/>
  <c r="P111"/>
  <c r="P110"/>
  <c r="BI103"/>
  <c r="BH103"/>
  <c r="BG103"/>
  <c r="BF103"/>
  <c r="T103"/>
  <c r="R103"/>
  <c r="P103"/>
  <c r="BI96"/>
  <c r="BH96"/>
  <c r="BG96"/>
  <c r="BF96"/>
  <c r="T96"/>
  <c r="R96"/>
  <c r="P96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55"/>
  <c r="J17"/>
  <c r="J12"/>
  <c r="J52"/>
  <c r="E7"/>
  <c r="E48"/>
  <c i="3" r="J37"/>
  <c r="J36"/>
  <c i="1" r="AY56"/>
  <c i="3" r="J35"/>
  <c i="1" r="AX56"/>
  <c i="3"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2"/>
  <c r="BH102"/>
  <c r="BG102"/>
  <c r="BF102"/>
  <c r="T102"/>
  <c r="R102"/>
  <c r="P102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55"/>
  <c r="J17"/>
  <c r="J12"/>
  <c r="J52"/>
  <c r="E7"/>
  <c r="E74"/>
  <c i="2" r="J37"/>
  <c r="J36"/>
  <c i="1" r="AY55"/>
  <c i="2" r="J35"/>
  <c i="1" r="AX55"/>
  <c i="2" r="BI113"/>
  <c r="BH113"/>
  <c r="BG113"/>
  <c r="BF113"/>
  <c r="T113"/>
  <c r="R113"/>
  <c r="P113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76"/>
  <c r="E7"/>
  <c r="E72"/>
  <c i="1" r="L50"/>
  <c r="AM50"/>
  <c r="AM49"/>
  <c r="L49"/>
  <c r="AM47"/>
  <c r="L47"/>
  <c r="L45"/>
  <c r="L44"/>
  <c i="3" r="BK137"/>
  <c i="5" r="BK104"/>
  <c i="4" r="J224"/>
  <c i="5" r="J168"/>
  <c i="4" r="BK96"/>
  <c i="5" r="J154"/>
  <c i="3" r="BK162"/>
  <c i="4" r="BK135"/>
  <c r="BK132"/>
  <c i="5" r="BK93"/>
  <c i="4" r="J243"/>
  <c i="5" r="J147"/>
  <c i="4" r="J181"/>
  <c i="3" r="J168"/>
  <c i="4" r="BK190"/>
  <c i="2" r="F36"/>
  <c i="4" r="J142"/>
  <c i="5" r="J176"/>
  <c i="4" r="J207"/>
  <c i="3" r="J114"/>
  <c i="6" r="BK91"/>
  <c i="4" r="J218"/>
  <c i="3" r="BK87"/>
  <c i="4" r="BK240"/>
  <c r="J214"/>
  <c i="5" r="J126"/>
  <c i="4" r="BK155"/>
  <c i="2" r="BK85"/>
  <c i="4" r="J240"/>
  <c i="6" r="J86"/>
  <c i="4" r="BK159"/>
  <c i="5" r="J183"/>
  <c i="3" r="J124"/>
  <c i="4" r="BK142"/>
  <c r="BK167"/>
  <c i="5" r="BK138"/>
  <c i="3" r="J130"/>
  <c i="4" r="BK152"/>
  <c r="J122"/>
  <c i="3" r="BK159"/>
  <c i="4" r="J149"/>
  <c i="2" r="BK100"/>
  <c i="4" r="J204"/>
  <c i="3" r="J87"/>
  <c i="4" r="J174"/>
  <c r="J231"/>
  <c i="6" r="BK86"/>
  <c i="4" r="J269"/>
  <c i="2" r="J110"/>
  <c i="4" r="J200"/>
  <c i="5" r="J172"/>
  <c i="3" r="BK130"/>
  <c i="5" r="BK147"/>
  <c i="4" r="BK89"/>
  <c i="5" r="J112"/>
  <c i="4" r="BK122"/>
  <c i="5" r="J123"/>
  <c i="4" r="J167"/>
  <c r="BK103"/>
  <c i="3" r="BK95"/>
  <c i="5" r="BK191"/>
  <c i="2" r="BK110"/>
  <c i="5" r="BK151"/>
  <c i="3" r="J109"/>
  <c r="BK119"/>
  <c i="4" r="BK262"/>
  <c r="J227"/>
  <c i="5" r="BK89"/>
  <c i="3" r="J171"/>
  <c i="4" r="BK237"/>
  <c i="2" r="J100"/>
  <c i="4" r="J252"/>
  <c i="5" r="BK180"/>
  <c i="4" r="J146"/>
  <c i="2" r="BK95"/>
  <c i="5" r="J161"/>
  <c i="3" r="BK149"/>
  <c i="5" r="BK154"/>
  <c i="2" r="F35"/>
  <c i="4" r="BK218"/>
  <c i="5" r="BK96"/>
  <c i="3" r="J165"/>
  <c i="2" r="BK113"/>
  <c i="4" r="J129"/>
  <c i="3" r="BK165"/>
  <c i="4" r="J262"/>
  <c i="5" r="J141"/>
  <c i="3" r="J159"/>
  <c i="5" r="BK165"/>
  <c i="3" r="J95"/>
  <c i="4" r="BK234"/>
  <c i="3" r="BK142"/>
  <c i="5" r="BK108"/>
  <c i="4" r="J211"/>
  <c i="5" r="J129"/>
  <c i="3" r="BK91"/>
  <c i="2" r="BK105"/>
  <c i="5" r="BK126"/>
  <c i="3" r="BK133"/>
  <c i="4" r="BK139"/>
  <c i="3" r="J145"/>
  <c i="4" r="J89"/>
  <c r="J190"/>
  <c i="2" r="F37"/>
  <c i="4" r="BK126"/>
  <c i="5" r="BK144"/>
  <c i="3" r="BK156"/>
  <c i="5" r="BK172"/>
  <c i="6" r="BK100"/>
  <c i="4" r="J103"/>
  <c i="2" r="J90"/>
  <c i="4" r="J135"/>
  <c i="3" r="J119"/>
  <c i="5" r="BK85"/>
  <c i="3" r="BK145"/>
  <c i="4" r="J177"/>
  <c i="6" r="J91"/>
  <c i="3" r="BK102"/>
  <c i="5" r="J132"/>
  <c i="3" r="J137"/>
  <c i="5" r="J89"/>
  <c i="4" r="J96"/>
  <c i="5" r="J116"/>
  <c i="4" r="BK211"/>
  <c i="6" r="BK96"/>
  <c i="4" r="J265"/>
  <c i="2" r="J105"/>
  <c i="4" r="BK227"/>
  <c i="1" r="AS54"/>
  <c i="5" r="J191"/>
  <c r="BK132"/>
  <c i="4" r="BK181"/>
  <c i="5" r="BK116"/>
  <c i="3" r="BK171"/>
  <c i="5" r="J151"/>
  <c r="BK176"/>
  <c i="3" r="BK114"/>
  <c i="4" r="J184"/>
  <c i="5" r="J100"/>
  <c i="4" r="BK204"/>
  <c i="5" r="BK141"/>
  <c i="4" r="J258"/>
  <c i="3" r="J91"/>
  <c i="4" r="BK162"/>
  <c i="3" r="BK168"/>
  <c i="4" r="BK111"/>
  <c r="J111"/>
  <c i="5" r="J108"/>
  <c i="4" r="J193"/>
  <c i="5" r="BK186"/>
  <c i="2" r="F34"/>
  <c i="3" r="J133"/>
  <c i="4" r="J159"/>
  <c r="J126"/>
  <c i="5" r="J85"/>
  <c i="3" r="BK124"/>
  <c i="2" r="J113"/>
  <c i="4" r="BK214"/>
  <c r="J139"/>
  <c i="5" r="J165"/>
  <c i="4" r="BK177"/>
  <c i="5" r="J96"/>
  <c i="4" r="J254"/>
  <c r="BK252"/>
  <c i="5" r="BK135"/>
  <c i="4" r="BK187"/>
  <c i="5" r="BK161"/>
  <c r="BK183"/>
  <c i="4" r="J132"/>
  <c r="BK243"/>
  <c i="6" r="J96"/>
  <c i="4" r="BK200"/>
  <c i="5" r="BK158"/>
  <c i="4" r="BK184"/>
  <c i="5" r="BK100"/>
  <c i="4" r="BK146"/>
  <c i="5" r="BK168"/>
  <c i="4" r="J187"/>
  <c r="J152"/>
  <c r="BK207"/>
  <c i="5" r="J93"/>
  <c i="3" r="J149"/>
  <c i="4" r="BK170"/>
  <c r="BK149"/>
  <c i="5" r="J104"/>
  <c i="4" r="BK221"/>
  <c i="5" r="J135"/>
  <c r="J138"/>
  <c i="4" r="BK258"/>
  <c r="BK254"/>
  <c i="5" r="BK129"/>
  <c i="3" r="J102"/>
  <c i="4" r="BK224"/>
  <c i="2" r="J34"/>
  <c i="4" r="J237"/>
  <c i="3" r="BK152"/>
  <c i="4" r="BK197"/>
  <c i="2" r="J95"/>
  <c i="4" r="J155"/>
  <c i="5" r="J144"/>
  <c i="4" r="BK269"/>
  <c i="2" r="BK90"/>
  <c i="4" r="J234"/>
  <c i="5" r="BK120"/>
  <c i="4" r="J170"/>
  <c i="3" r="J156"/>
  <c i="4" r="BK265"/>
  <c r="J162"/>
  <c r="BK129"/>
  <c i="6" r="J100"/>
  <c i="4" r="J197"/>
  <c i="5" r="J186"/>
  <c i="3" r="J162"/>
  <c i="4" r="BK231"/>
  <c r="BK174"/>
  <c i="5" r="J180"/>
  <c i="3" r="J142"/>
  <c i="4" r="BK193"/>
  <c i="3" r="J152"/>
  <c i="5" r="J120"/>
  <c i="3" r="BK109"/>
  <c i="5" r="BK123"/>
  <c i="4" r="J221"/>
  <c i="5" r="BK112"/>
  <c i="2" r="J85"/>
  <c i="5" r="J158"/>
  <c i="2" l="1" r="T109"/>
  <c i="3" r="P86"/>
  <c i="4" r="BK121"/>
  <c r="J121"/>
  <c r="J63"/>
  <c r="R251"/>
  <c i="2" r="R84"/>
  <c i="4" r="P121"/>
  <c i="3" r="R129"/>
  <c i="4" r="T251"/>
  <c i="2" r="R109"/>
  <c i="3" r="BK141"/>
  <c r="J141"/>
  <c r="J64"/>
  <c i="4" r="T121"/>
  <c i="2" r="P84"/>
  <c i="3" r="BK129"/>
  <c r="J129"/>
  <c r="J62"/>
  <c i="4" r="P88"/>
  <c r="T257"/>
  <c r="T256"/>
  <c i="5" r="BK84"/>
  <c r="J84"/>
  <c r="J61"/>
  <c i="2" r="BK84"/>
  <c i="3" r="T141"/>
  <c r="T140"/>
  <c i="4" r="R121"/>
  <c i="5" r="T84"/>
  <c r="T83"/>
  <c r="T82"/>
  <c i="3" r="P141"/>
  <c r="P140"/>
  <c i="4" r="R88"/>
  <c r="P257"/>
  <c r="P256"/>
  <c i="2" r="P109"/>
  <c i="3" r="R86"/>
  <c r="R85"/>
  <c r="P129"/>
  <c i="4" r="R257"/>
  <c r="R256"/>
  <c i="2" r="T84"/>
  <c r="T83"/>
  <c r="T82"/>
  <c i="3" r="T86"/>
  <c i="4" r="T88"/>
  <c r="T87"/>
  <c r="T86"/>
  <c r="BK251"/>
  <c r="J251"/>
  <c r="J64"/>
  <c i="5" r="R84"/>
  <c r="R83"/>
  <c r="R82"/>
  <c i="3" r="R141"/>
  <c r="R140"/>
  <c i="4" r="P251"/>
  <c i="5" r="P84"/>
  <c r="P83"/>
  <c r="P82"/>
  <c i="1" r="AU58"/>
  <c i="6" r="BK95"/>
  <c r="J95"/>
  <c r="J63"/>
  <c i="2" r="BK109"/>
  <c r="J109"/>
  <c r="J62"/>
  <c i="3" r="BK86"/>
  <c r="J86"/>
  <c r="J61"/>
  <c r="T129"/>
  <c i="4" r="BK88"/>
  <c r="J88"/>
  <c r="J61"/>
  <c r="BK257"/>
  <c r="BK256"/>
  <c r="J256"/>
  <c r="J65"/>
  <c i="6" r="P95"/>
  <c r="P84"/>
  <c r="P83"/>
  <c i="1" r="AU59"/>
  <c i="6" r="R95"/>
  <c r="R84"/>
  <c r="R83"/>
  <c r="T95"/>
  <c r="T84"/>
  <c r="T83"/>
  <c i="4" r="BK110"/>
  <c r="J110"/>
  <c r="J62"/>
  <c i="5" r="BK190"/>
  <c r="J190"/>
  <c r="J62"/>
  <c i="6" r="BK85"/>
  <c r="BK84"/>
  <c r="J84"/>
  <c r="J60"/>
  <c r="BK90"/>
  <c r="J90"/>
  <c r="J62"/>
  <c r="E73"/>
  <c r="J80"/>
  <c r="BE100"/>
  <c r="J52"/>
  <c r="BE86"/>
  <c r="F55"/>
  <c r="BE91"/>
  <c r="BE96"/>
  <c i="5" r="BK83"/>
  <c r="J83"/>
  <c r="J60"/>
  <c r="BE85"/>
  <c r="BE116"/>
  <c r="BE144"/>
  <c r="E72"/>
  <c r="BE129"/>
  <c r="BE135"/>
  <c r="BE96"/>
  <c r="BE104"/>
  <c r="BE186"/>
  <c r="BE126"/>
  <c r="BE141"/>
  <c r="BE151"/>
  <c r="BE191"/>
  <c r="F55"/>
  <c r="BE89"/>
  <c r="BE132"/>
  <c r="BE161"/>
  <c i="4" r="BK87"/>
  <c r="J87"/>
  <c r="J60"/>
  <c i="5" r="J55"/>
  <c r="BE147"/>
  <c r="BE158"/>
  <c i="4" r="J257"/>
  <c r="J66"/>
  <c i="5" r="J76"/>
  <c r="BE108"/>
  <c r="BE123"/>
  <c r="BE168"/>
  <c r="BE172"/>
  <c r="BE100"/>
  <c r="BE176"/>
  <c r="BE120"/>
  <c r="BE154"/>
  <c r="BE93"/>
  <c r="BE165"/>
  <c r="BE112"/>
  <c r="BE138"/>
  <c r="BE180"/>
  <c r="BE183"/>
  <c i="4" r="BE89"/>
  <c r="BE231"/>
  <c r="BE240"/>
  <c r="BE252"/>
  <c r="BE103"/>
  <c r="BE200"/>
  <c r="BE269"/>
  <c i="3" r="BK140"/>
  <c r="J140"/>
  <c r="J63"/>
  <c i="4" r="BE181"/>
  <c r="BE254"/>
  <c r="BE265"/>
  <c i="3" r="BK85"/>
  <c r="J85"/>
  <c r="J60"/>
  <c i="4" r="E76"/>
  <c r="J80"/>
  <c r="BE126"/>
  <c r="BE139"/>
  <c r="BE159"/>
  <c r="BE204"/>
  <c r="BE207"/>
  <c r="BE218"/>
  <c r="BE224"/>
  <c r="BE258"/>
  <c r="BE262"/>
  <c r="BE174"/>
  <c r="BE187"/>
  <c r="BE227"/>
  <c r="BE237"/>
  <c r="BE243"/>
  <c r="F83"/>
  <c r="BE111"/>
  <c r="BE142"/>
  <c r="BE149"/>
  <c r="BE184"/>
  <c r="BE214"/>
  <c r="BE170"/>
  <c r="BE193"/>
  <c r="BE221"/>
  <c r="J55"/>
  <c r="BE122"/>
  <c r="BE177"/>
  <c r="BE190"/>
  <c r="BE211"/>
  <c r="BE146"/>
  <c r="BE155"/>
  <c r="BE167"/>
  <c r="BE132"/>
  <c r="BE162"/>
  <c r="BE197"/>
  <c r="BE96"/>
  <c r="BE129"/>
  <c r="BE135"/>
  <c r="BE152"/>
  <c r="BE234"/>
  <c i="3" r="J55"/>
  <c r="BE109"/>
  <c r="BE142"/>
  <c r="BE149"/>
  <c i="2" r="J84"/>
  <c r="J61"/>
  <c i="3" r="BE102"/>
  <c r="BE137"/>
  <c r="BE152"/>
  <c r="E48"/>
  <c r="BE114"/>
  <c r="BE156"/>
  <c r="J78"/>
  <c r="BE119"/>
  <c r="BE162"/>
  <c r="BE171"/>
  <c r="F81"/>
  <c r="BE95"/>
  <c r="BE145"/>
  <c r="BE168"/>
  <c r="BE87"/>
  <c r="BE130"/>
  <c r="BE91"/>
  <c r="BE124"/>
  <c r="BE159"/>
  <c r="BE165"/>
  <c r="BE133"/>
  <c i="2" r="E48"/>
  <c r="J52"/>
  <c r="J55"/>
  <c r="BE113"/>
  <c i="1" r="AW55"/>
  <c i="2" r="BE85"/>
  <c i="1" r="BB55"/>
  <c r="BD55"/>
  <c i="2" r="BE90"/>
  <c i="1" r="BC55"/>
  <c i="2" r="F55"/>
  <c r="BE95"/>
  <c r="BE100"/>
  <c r="BE105"/>
  <c r="BE110"/>
  <c i="1" r="BA55"/>
  <c i="4" r="F34"/>
  <c i="1" r="BA57"/>
  <c i="5" r="F37"/>
  <c i="1" r="BD58"/>
  <c i="3" r="F34"/>
  <c i="1" r="BA56"/>
  <c i="6" r="F34"/>
  <c i="1" r="BA59"/>
  <c i="5" r="F36"/>
  <c i="1" r="BC58"/>
  <c i="3" r="F35"/>
  <c i="1" r="BB56"/>
  <c i="6" r="F37"/>
  <c i="1" r="BD59"/>
  <c i="6" r="F35"/>
  <c i="1" r="BB59"/>
  <c i="5" r="F34"/>
  <c i="1" r="BA58"/>
  <c i="5" r="F35"/>
  <c i="1" r="BB58"/>
  <c i="4" r="F37"/>
  <c i="1" r="BD57"/>
  <c i="4" r="J34"/>
  <c i="1" r="AW57"/>
  <c i="3" r="F37"/>
  <c i="1" r="BD56"/>
  <c i="6" r="J34"/>
  <c i="1" r="AW59"/>
  <c i="3" r="J34"/>
  <c i="1" r="AW56"/>
  <c i="5" r="J34"/>
  <c i="1" r="AW58"/>
  <c i="4" r="F36"/>
  <c i="1" r="BC57"/>
  <c i="4" r="F35"/>
  <c i="1" r="BB57"/>
  <c i="6" r="F36"/>
  <c i="1" r="BC59"/>
  <c i="3" r="F36"/>
  <c i="1" r="BC56"/>
  <c i="4" l="1" r="R87"/>
  <c r="R86"/>
  <c i="2" r="P83"/>
  <c r="P82"/>
  <c i="1" r="AU55"/>
  <c i="4" r="P87"/>
  <c r="P86"/>
  <c i="1" r="AU57"/>
  <c i="2" r="R83"/>
  <c r="R82"/>
  <c i="3" r="R84"/>
  <c i="2" r="BK83"/>
  <c r="J83"/>
  <c r="J60"/>
  <c i="3" r="T85"/>
  <c r="T84"/>
  <c r="P85"/>
  <c r="P84"/>
  <c i="1" r="AU56"/>
  <c i="6" r="J85"/>
  <c r="J61"/>
  <c r="BK83"/>
  <c r="J83"/>
  <c r="J59"/>
  <c i="5" r="BK82"/>
  <c r="J82"/>
  <c i="4" r="BK86"/>
  <c r="J86"/>
  <c r="J59"/>
  <c i="3" r="BK84"/>
  <c r="J84"/>
  <c r="J59"/>
  <c i="2" r="F33"/>
  <c i="1" r="AZ55"/>
  <c i="4" r="J33"/>
  <c i="1" r="AV57"/>
  <c r="AT57"/>
  <c i="3" r="F33"/>
  <c i="1" r="AZ56"/>
  <c i="2" r="J33"/>
  <c i="1" r="AV55"/>
  <c r="AT55"/>
  <c i="5" r="J30"/>
  <c i="1" r="AG58"/>
  <c r="BA54"/>
  <c r="W30"/>
  <c i="5" r="J33"/>
  <c i="1" r="AV58"/>
  <c r="AT58"/>
  <c r="BB54"/>
  <c r="W31"/>
  <c i="4" r="F33"/>
  <c i="1" r="AZ57"/>
  <c i="3" r="J33"/>
  <c i="1" r="AV56"/>
  <c r="AT56"/>
  <c i="6" r="J33"/>
  <c i="1" r="AV59"/>
  <c r="AT59"/>
  <c i="5" r="F33"/>
  <c i="1" r="AZ58"/>
  <c r="BC54"/>
  <c r="W32"/>
  <c r="BD54"/>
  <c r="W33"/>
  <c i="6" r="F33"/>
  <c i="1" r="AZ59"/>
  <c i="2" l="1" r="BK82"/>
  <c r="J82"/>
  <c i="1" r="AN58"/>
  <c i="5" r="J59"/>
  <c r="J39"/>
  <c i="1" r="AW54"/>
  <c r="AK30"/>
  <c r="AZ54"/>
  <c r="W29"/>
  <c r="AU54"/>
  <c i="4" r="J30"/>
  <c i="1" r="AG57"/>
  <c r="AN57"/>
  <c r="AX54"/>
  <c i="3" r="J30"/>
  <c i="1" r="AG56"/>
  <c i="6" r="J30"/>
  <c i="1" r="AG59"/>
  <c i="2" r="J30"/>
  <c i="1" r="AG55"/>
  <c r="AY54"/>
  <c i="6" l="1" r="J39"/>
  <c i="2" r="J39"/>
  <c r="J59"/>
  <c i="4" r="J39"/>
  <c i="3" r="J39"/>
  <c i="1" r="AN56"/>
  <c r="AN55"/>
  <c r="AN59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<sst xmlns="http://schemas.openxmlformats.org/spreadsheetml/2006/main">
  <si>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</si>
  <si>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</si>
  <si>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</si>
  <si>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</si>
  <si>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</si>
  <si>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{f206fbf9-6071-4cc5-91f2-49cfe5928af7}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</si>
  <si>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</si>
  <si>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</si>
  <si>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</si>
  <si>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</si>
  <si>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</si>
  <si>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</si>
  <si>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</si>
  <si>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</si>
  <si>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23/9/25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</si>
  <si>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</si>
  <si>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</si>
  <si>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Rekultivace skládky TKO Štěpánovice - III. etapa - 2. část</t>
  </si>
  <si>
    <t>KSO:</t>
  </si>
  <si>
    <t>823 25</t>
  </si>
  <si>
    <t>CC-CZ:</t>
  </si>
  <si>
    <t>242041</t>
  </si>
  <si>
    <t>Místo:</t>
  </si>
  <si>
    <t>k. ú. Štěpánovice u Klatov, k. ú. Dehtín</t>
  </si>
  <si>
    <t>Datum:</t>
  </si>
  <si>
    <t>23. 9. 2025</t>
  </si>
  <si>
    <t>Zadavatel:</t>
  </si>
  <si>
    <t>IČ:</t>
  </si>
  <si>
    <t/>
  </si>
  <si>
    <t xml:space="preserve">Odpadové hospodářství Klatovy, s. r. o., Klatovy </t>
  </si>
  <si>
    <t>DIČ:</t>
  </si>
  <si>
    <t>Účastník:</t>
  </si>
  <si>
    <t>Vyplň údaj</t>
  </si>
  <si>
    <t>Projektant:</t>
  </si>
  <si>
    <t>INTERPROJEKT ODPADY s. r. o., Praha 6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</si>
  <si>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</si>
  <si>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</si>
  <si>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</si>
  <si>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</si>
  <si>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</si>
  <si>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</si>
  <si>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</si>
  <si>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</si>
  <si>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</si>
  <si>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</si>
  <si>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</si>
  <si>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</si>
  <si>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</si>
  <si>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</si>
  <si>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</si>
  <si>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</si>
  <si>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</si>
  <si>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</si>
  <si>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</si>
  <si>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</si>
  <si>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</si>
  <si>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</si>
  <si>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</si>
  <si>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</si>
  <si>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</si>
  <si>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</si>
  <si>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</si>
  <si>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</si>
  <si>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</si>
  <si>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</si>
  <si>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</si>
  <si>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</si>
  <si>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</si>
  <si>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</si>
  <si>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</si>
  <si>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</si>
  <si>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</si>
  <si>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</si>
  <si>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</si>
  <si>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</si>
  <si>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</si>
  <si>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</si>
  <si>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</si>
  <si>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</si>
  <si>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</si>
  <si>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Terénní úpravy</t>
  </si>
  <si>
    <t>STA</t>
  </si>
  <si>
    <t>1</t>
  </si>
  <si>
    <t>{d7d5e39c-fc34-482c-9762-0f9226c49b60}</t>
  </si>
  <si>
    <t>2</t>
  </si>
  <si>
    <t>SO 02</t>
  </si>
  <si>
    <t>Technická rekultivace</t>
  </si>
  <si>
    <t>{720285ae-0afb-4f14-9ff2-e2b648c454c7}</t>
  </si>
  <si>
    <t>SO 03</t>
  </si>
  <si>
    <t>Odplynění</t>
  </si>
  <si>
    <t>{511780e9-c2ea-4171-b7fa-87fe13734e9b}</t>
  </si>
  <si>
    <t>SO 04</t>
  </si>
  <si>
    <t>Biologická rekultivace</t>
  </si>
  <si>
    <t>{ac24aedb-9cff-4e49-8a8e-029d1b68d157}</t>
  </si>
  <si>
    <t>VON</t>
  </si>
  <si>
    <t>Vedlejší a ostatní náklady</t>
  </si>
  <si>
    <t>{43d1ef87-4cfc-4e98-b8b4-38daa2862723}</t>
  </si>
  <si>
    <t>KRYCÍ LIST SOUPISU PRACÍ</t>
  </si>
  <si>
    <t>Objekt:</t>
  </si>
  <si>
    <t>SO 01 - Terénní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</si>
  <si>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</si>
  <si>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</si>
  <si>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</si>
  <si>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</si>
  <si>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</si>
  <si>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</si>
  <si>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</si>
  <si>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</si>
  <si>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</si>
  <si>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</si>
  <si>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</si>
  <si>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</si>
  <si>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</si>
  <si>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</si>
  <si>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</si>
  <si>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</si>
  <si>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</si>
  <si>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</si>
  <si>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</si>
  <si>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</si>
  <si>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</si>
  <si>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</si>
  <si>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</si>
  <si>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</si>
  <si>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</si>
  <si>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</si>
  <si>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</si>
  <si>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m3</t>
  </si>
  <si>
    <t>CS ÚRS 2025 02</t>
  </si>
  <si>
    <t>4</t>
  </si>
  <si>
    <t>324614649</t>
  </si>
  <si>
    <t>Online PSC</t>
  </si>
  <si>
    <t>https://podminky.urs.cz/item/CS_URS_2025_02/162351103</t>
  </si>
  <si>
    <t>VV</t>
  </si>
  <si>
    <t>3840*0,3 "vyrovnávací vrstva po ukončení skládkování, rovina"</t>
  </si>
  <si>
    <t>7660*0,3 "vyrovnávací vrstva po ukončení skládkování, svah"</t>
  </si>
  <si>
    <t>Součet</t>
  </si>
  <si>
    <t>167151111</t>
  </si>
  <si>
    <t>Nakládání, skládání a překládání neulehlého výkopku nebo sypaniny strojně nakládání, množství přes 100 m3, z hornin třídy těžitelnosti I, skupiny 1 až 3</t>
  </si>
  <si>
    <t>1700984216</t>
  </si>
  <si>
    <t>https://podminky.urs.cz/item/CS_URS_2025_02/167151111</t>
  </si>
  <si>
    <t>3</t>
  </si>
  <si>
    <t>171151111</t>
  </si>
  <si>
    <t>Uložení sypanin do násypů strojně s rozprostřením sypaniny ve vrstvách a s hrubým urovnáním zhutněných z hornin nesoudržných sypkých</t>
  </si>
  <si>
    <t>1618767950</t>
  </si>
  <si>
    <t>https://podminky.urs.cz/item/CS_URS_2025_02/171151111</t>
  </si>
  <si>
    <t>181951112</t>
  </si>
  <si>
    <t>Úprava pláně vyrovnáním výškových rozdílů strojně v hornině třídy těžitelnosti I, skupiny 1 až 3 se zhutněním</t>
  </si>
  <si>
    <t>m2</t>
  </si>
  <si>
    <t>-1312378369</t>
  </si>
  <si>
    <t>https://podminky.urs.cz/item/CS_URS_2025_02/181951112</t>
  </si>
  <si>
    <t>3840 "rovina"</t>
  </si>
  <si>
    <t>7660 "svah"</t>
  </si>
  <si>
    <t>5</t>
  </si>
  <si>
    <t>182251101</t>
  </si>
  <si>
    <t>Svahování trvalých svahů do projektovaných profilů strojně s potřebným přemístěním výkopku při svahování násypů v jakékoliv hornině</t>
  </si>
  <si>
    <t>-791403816</t>
  </si>
  <si>
    <t>https://podminky.urs.cz/item/CS_URS_2025_02/182251101</t>
  </si>
  <si>
    <t>9</t>
  </si>
  <si>
    <t>Ostatní konstrukce a práce, bourání</t>
  </si>
  <si>
    <t>6</t>
  </si>
  <si>
    <t>989001R2</t>
  </si>
  <si>
    <t xml:space="preserve">Prověření stávajícího stavu </t>
  </si>
  <si>
    <t>komplet</t>
  </si>
  <si>
    <t>1619458408</t>
  </si>
  <si>
    <t>1 "prověření stávajícího stavu před zahájením prací"</t>
  </si>
  <si>
    <t>7</t>
  </si>
  <si>
    <t>989001R3</t>
  </si>
  <si>
    <t>Odstranění předmětů s ostrými hroty</t>
  </si>
  <si>
    <t>-103909088</t>
  </si>
  <si>
    <t xml:space="preserve">1 </t>
  </si>
  <si>
    <t>SO 02 - Technická rekultivace</t>
  </si>
  <si>
    <t>PSV - Práce a dodávky PSV</t>
  </si>
  <si>
    <t xml:space="preserve">    711 - Izolace proti vodě, vlhkosti a plynům</t>
  </si>
  <si>
    <t>132212132</t>
  </si>
  <si>
    <t>Hloubení nezapažených rýh šířky do 800 mm ručně s urovnáním dna do předepsaného profilu a spádu v hornině třídy těžitelnosti I skupiny 3 nesoudržných</t>
  </si>
  <si>
    <t>879021078</t>
  </si>
  <si>
    <t>https://podminky.urs.cz/item/CS_URS_2025_02/132212132</t>
  </si>
  <si>
    <t>165*0,6*0,6 "napojení na spodní těsnění"</t>
  </si>
  <si>
    <t>132251103</t>
  </si>
  <si>
    <t>Hloubení nezapažených rýh šířky do 800 mm strojně s urovnáním dna do předepsaného profilu a spádu v hornině třídy těžitelnosti I skupiny 3 přes 50 do 100 m3</t>
  </si>
  <si>
    <t>345818480</t>
  </si>
  <si>
    <t>https://podminky.urs.cz/item/CS_URS_2025_02/132251103</t>
  </si>
  <si>
    <t>180*0,6*0,6 "provizorní ukončení"</t>
  </si>
  <si>
    <t>-666417924</t>
  </si>
  <si>
    <t>3840*1,2 "rekultivační zemina, rovina"</t>
  </si>
  <si>
    <t>7660*1,2 "rekultivační zemina, svah"</t>
  </si>
  <si>
    <t>3840*0,3 "biologicky oživitelná zemina, rovina"</t>
  </si>
  <si>
    <t>7660*0,3 "biologicky oživitelná zemina, svah"</t>
  </si>
  <si>
    <t>188647583</t>
  </si>
  <si>
    <t>237614560</t>
  </si>
  <si>
    <t>174151101</t>
  </si>
  <si>
    <t>Zásyp sypaninou z jakékoliv horniny strojně s uložením výkopku ve vrstvách se zhutněním jam, šachet, rýh nebo kolem objektů v těchto vykopávkách</t>
  </si>
  <si>
    <t>-1955369124</t>
  </si>
  <si>
    <t>https://podminky.urs.cz/item/CS_URS_2025_02/174151101</t>
  </si>
  <si>
    <t>165*0,6*0,6 "napojení na spodní těsnění, zásyp výkopkem"</t>
  </si>
  <si>
    <t>180*0,6*0,6 "provizorní ukončení, zásyp výkopkem"</t>
  </si>
  <si>
    <t>181006114</t>
  </si>
  <si>
    <t>Rozprostření zemin schopných zúrodnění v rovině a ve sklonu do 1:5, tloušťka vrstvy přes 0,20 do 0,30 m</t>
  </si>
  <si>
    <t>1690061534</t>
  </si>
  <si>
    <t>https://podminky.urs.cz/item/CS_URS_2025_02/181006114</t>
  </si>
  <si>
    <t>3840 "biologicky oživitelná zemina, rovina"</t>
  </si>
  <si>
    <t>7660 "biologicky oživitelná zemina, svah"</t>
  </si>
  <si>
    <t>8</t>
  </si>
  <si>
    <t>-1335979894</t>
  </si>
  <si>
    <t>9197241R1</t>
  </si>
  <si>
    <t>Drenážní geokompozit</t>
  </si>
  <si>
    <t>-877270914</t>
  </si>
  <si>
    <t>11500 "terénní rekultivace, drenážní geokompozitova geosíť, např. Fabrinet"</t>
  </si>
  <si>
    <t>10</t>
  </si>
  <si>
    <t>919726123</t>
  </si>
  <si>
    <t>Geotextilie netkaná pro ochranu, separaci nebo filtraci měrná hmotnost přes 300 do 500 g/m2</t>
  </si>
  <si>
    <t>-1694837930</t>
  </si>
  <si>
    <t>https://podminky.urs.cz/item/CS_URS_2025_02/919726123</t>
  </si>
  <si>
    <t>11500 "terénní úpravy, ochranná geotextilie např. Fibertex F 400"</t>
  </si>
  <si>
    <t>11</t>
  </si>
  <si>
    <t>9890001R1</t>
  </si>
  <si>
    <t>Kontrola povrchu</t>
  </si>
  <si>
    <t>267411355</t>
  </si>
  <si>
    <t>1 "kontrola upraveného a zhutněného povrchu připravené plochy v rámci SO 01"</t>
  </si>
  <si>
    <t>PSV</t>
  </si>
  <si>
    <t>Práce a dodávky PSV</t>
  </si>
  <si>
    <t>711</t>
  </si>
  <si>
    <t>Izolace proti vodě, vlhkosti a plynům</t>
  </si>
  <si>
    <t>7114611R3</t>
  </si>
  <si>
    <t>Provedení izolace proti tlakové vodě vodorovné fólií svařováním</t>
  </si>
  <si>
    <t>16</t>
  </si>
  <si>
    <t>712774558</t>
  </si>
  <si>
    <t>13</t>
  </si>
  <si>
    <t>M</t>
  </si>
  <si>
    <t>283231R1</t>
  </si>
  <si>
    <t>fólie HDPE (940-950kg/m3) na skládky a proti zemní vlhkosti nad úrovní terénu tl 1mm, hladká</t>
  </si>
  <si>
    <t>32</t>
  </si>
  <si>
    <t>999533832</t>
  </si>
  <si>
    <t>3840 "rovina, hladká folie"</t>
  </si>
  <si>
    <t>3840*1,1655 'Přepočtené koeficientem množství</t>
  </si>
  <si>
    <t>14</t>
  </si>
  <si>
    <t>7114621R3</t>
  </si>
  <si>
    <t>Provedení izolace proti tlakové vodě svislé fólií svařováním</t>
  </si>
  <si>
    <t>-655846649</t>
  </si>
  <si>
    <t>15</t>
  </si>
  <si>
    <t>283231R2</t>
  </si>
  <si>
    <t>fólie HDPE (940-950kg/m3) na skládky a proti zemní vlhkosti nad úrovní terénu tl 1mm, oboustranně zdrsněná</t>
  </si>
  <si>
    <t>655187674</t>
  </si>
  <si>
    <t>7660 "svah, oboustranně zdrsněná"</t>
  </si>
  <si>
    <t>7660*1,1655 'Přepočtené koeficientem množství</t>
  </si>
  <si>
    <t>7115000R1</t>
  </si>
  <si>
    <t>Svar extruzní - propojení na předchozí etapu rekultivace</t>
  </si>
  <si>
    <t>1061993371</t>
  </si>
  <si>
    <t>175 "propojení na stávající těsnění"</t>
  </si>
  <si>
    <t>17</t>
  </si>
  <si>
    <t>7115000R2</t>
  </si>
  <si>
    <t>Kotevní zámek sever + jih, napojení na spodní těsnění</t>
  </si>
  <si>
    <t>1571416142</t>
  </si>
  <si>
    <t>165 "napojení na spodní těsnění"</t>
  </si>
  <si>
    <t>18</t>
  </si>
  <si>
    <t>7115000R3</t>
  </si>
  <si>
    <t>Otevřený výkop na západní straně - provizorní ukončení</t>
  </si>
  <si>
    <t>626500645</t>
  </si>
  <si>
    <t>180 "napojení na spodní těsnění"</t>
  </si>
  <si>
    <t>19</t>
  </si>
  <si>
    <t>7117470R7</t>
  </si>
  <si>
    <t>Izolace proti vodě opracování trubních prostupu DN 200, navaření 2* PE deska + přivaření těsnící folie</t>
  </si>
  <si>
    <t>kus</t>
  </si>
  <si>
    <t>-1020662701</t>
  </si>
  <si>
    <t>2 "plynové studny - prostup izolací"</t>
  </si>
  <si>
    <t>20</t>
  </si>
  <si>
    <t>7117470R8</t>
  </si>
  <si>
    <t>Izolace proti vodě opracování trubních prostupu DN 300, navaření 2* PE deska + přivaření těsnící folie</t>
  </si>
  <si>
    <t>-178743461</t>
  </si>
  <si>
    <t>6 "zasakovací studny - prostup izolací"</t>
  </si>
  <si>
    <t>998711112</t>
  </si>
  <si>
    <t>Přesun hmot pro izolace proti vodě, vlhkosti a plynům stanovený z hmotnosti přesunovaného materiálu vodorovná dopravní vzdálenost do 50 m s omezením mechanizace v objektech výšky přes 6 do 12 m</t>
  </si>
  <si>
    <t>t</t>
  </si>
  <si>
    <t>-2040636701</t>
  </si>
  <si>
    <t>https://podminky.urs.cz/item/CS_URS_2025_02/998711112</t>
  </si>
  <si>
    <t>SO 03 - Odplynění</t>
  </si>
  <si>
    <t xml:space="preserve">    2 - Zakládání</t>
  </si>
  <si>
    <t xml:space="preserve">    8 - Vedení trubní dálková a přípojná</t>
  </si>
  <si>
    <t xml:space="preserve">    998 - Přesun hmot</t>
  </si>
  <si>
    <t>M - Práce a dodávky M</t>
  </si>
  <si>
    <t xml:space="preserve">    23-M - Montáže potrubí</t>
  </si>
  <si>
    <t>132251104</t>
  </si>
  <si>
    <t>Hloubení nezapažených rýh šířky do 800 mm strojně s urovnáním dna do předepsaného profilu a spádu v hornině třídy těžitelnosti I skupiny 3 přes 100 m3</t>
  </si>
  <si>
    <t>61580655</t>
  </si>
  <si>
    <t>https://podminky.urs.cz/item/CS_URS_2025_02/132251104</t>
  </si>
  <si>
    <t>262*0,6*0,6+2*0,42*0,6/2*262 "odplyňovací potrubí PE DN 100"</t>
  </si>
  <si>
    <t>111*0,6*0,6+2*0,42*0,6/2*111 "zasakovací potrubí PE DN 80 - spojnice"</t>
  </si>
  <si>
    <t>132*1,0*0,6+2*0,42*0,6/2*132 "zasakovací potrubí PE DN 80 - perforované"</t>
  </si>
  <si>
    <t>6*1,5*1,5*1,3 "zasakovací studny PE DN 300"</t>
  </si>
  <si>
    <t>-77916066</t>
  </si>
  <si>
    <t>132*1*0,6+2*0,42*0,6/2*132 "zasakovací potrubí PE DN 80 - perforované"</t>
  </si>
  <si>
    <t>171251201</t>
  </si>
  <si>
    <t>Uložení sypaniny na skládky nebo meziskládky bez hutnění s upravením uložené sypaniny do předepsaného tvaru</t>
  </si>
  <si>
    <t>898044948</t>
  </si>
  <si>
    <t>https://podminky.urs.cz/item/CS_URS_2025_02/171251201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</si>
  <si>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</si>
  <si>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</si>
  <si>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</si>
  <si>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590860192</t>
  </si>
  <si>
    <t>https://podminky.urs.cz/item/CS_URS_2025_02/211531111</t>
  </si>
  <si>
    <t>6*1,5*1,5*1,3 "zasakovací studny"</t>
  </si>
  <si>
    <t>-262*3,14*0,05*0,05 "potrubí PE DN 100"</t>
  </si>
  <si>
    <t>-(111+132)*3,14*0,045*0,045 "potrubí PE DN 80"</t>
  </si>
  <si>
    <t>-6*1,3*3,14*0,17*0,17 "zasakovací studna PE DN 300"</t>
  </si>
  <si>
    <t>Vedení trubní dálková a přípojná</t>
  </si>
  <si>
    <t>857262122</t>
  </si>
  <si>
    <t>Montáž litinových tvarovek na potrubí litinovém tlakovém jednoosých na potrubí z trub přírubových v otevřeném výkopu, kanálu nebo v šachtě DN 100</t>
  </si>
  <si>
    <t>-765671526</t>
  </si>
  <si>
    <t>https://podminky.urs.cz/item/CS_URS_2025_02/857262122</t>
  </si>
  <si>
    <t>1 "výtlak"</t>
  </si>
  <si>
    <t>31951004</t>
  </si>
  <si>
    <t>potrubní spojka jištěná proti posuvu hrdlo-příruba DN 100</t>
  </si>
  <si>
    <t>-1387185296</t>
  </si>
  <si>
    <t>552930R0</t>
  </si>
  <si>
    <t>Přírubový spoj DN 100</t>
  </si>
  <si>
    <t>57169463</t>
  </si>
  <si>
    <t>8572700R0</t>
  </si>
  <si>
    <t>Hadicová koncovka B s přechodkou na PE potrubí d 110, D + M</t>
  </si>
  <si>
    <t>-521343400</t>
  </si>
  <si>
    <t>857352122</t>
  </si>
  <si>
    <t>Montáž litinových tvarovek na potrubí litinovém tlakovém jednoosých na potrubí z trub přírubových v otevřeném výkopu, kanálu nebo v šachtě DN 200</t>
  </si>
  <si>
    <t>297243617</t>
  </si>
  <si>
    <t>https://podminky.urs.cz/item/CS_URS_2025_02/857352122</t>
  </si>
  <si>
    <t>2 "odplyňovací studny"</t>
  </si>
  <si>
    <t>55253664</t>
  </si>
  <si>
    <t>příruba zaslepovací litinová vodovodní PN10/16 X-kus DN 200</t>
  </si>
  <si>
    <t>1145358583</t>
  </si>
  <si>
    <t>857372122</t>
  </si>
  <si>
    <t>Montáž litinových tvarovek na potrubí litinovém tlakovém jednoosých na potrubí z trub přírubových v otevřeném výkopu, kanálu nebo v šachtě DN 300</t>
  </si>
  <si>
    <t>767588627</t>
  </si>
  <si>
    <t>https://podminky.urs.cz/item/CS_URS_2025_02/857372122</t>
  </si>
  <si>
    <t>12 "zasakovací studny"</t>
  </si>
  <si>
    <t>55253666</t>
  </si>
  <si>
    <t>příruba zaslepovací X z tvárné litiny práškový epoxid tl 250µm DN 300</t>
  </si>
  <si>
    <t>-2018794412</t>
  </si>
  <si>
    <t>552950R0</t>
  </si>
  <si>
    <t>Přírubový spoj DN 200</t>
  </si>
  <si>
    <t>-914741424</t>
  </si>
  <si>
    <t>552960R0</t>
  </si>
  <si>
    <t>Přírubový spoj DN 300</t>
  </si>
  <si>
    <t>-1812185600</t>
  </si>
  <si>
    <t>871254301</t>
  </si>
  <si>
    <t>Montáž kanalizačního potrubí z polyetylenu PE100 RC svařovaných na tupo v otevřeném výkopu ve sklonu do 20 % SDR 17/PN 10 d 90 x 5,4 mm</t>
  </si>
  <si>
    <t>m</t>
  </si>
  <si>
    <t>-42075065</t>
  </si>
  <si>
    <t>https://podminky.urs.cz/item/CS_URS_2025_02/871254301</t>
  </si>
  <si>
    <t>111+132 "spojovací a zasakovací potrubí"</t>
  </si>
  <si>
    <t>28613415</t>
  </si>
  <si>
    <t>potrubí kanalizační tlakové PE100 SDR17 se signalizační vrstvou 90x5,4mm</t>
  </si>
  <si>
    <t>619248956</t>
  </si>
  <si>
    <t>243*1,015</t>
  </si>
  <si>
    <t>871264301</t>
  </si>
  <si>
    <t>Montáž kanalizačního potrubí z polyetylenu PE100 RC svařovaných na tupo v otevřeném výkopu ve sklonu do 20 % SDR 17/PN 10 d 110 x 6,6 mm</t>
  </si>
  <si>
    <t>-1762476513</t>
  </si>
  <si>
    <t>https://podminky.urs.cz/item/CS_URS_2025_02/871264301</t>
  </si>
  <si>
    <t>262 "odplynění"</t>
  </si>
  <si>
    <t>70 "potrubí výtlaku"</t>
  </si>
  <si>
    <t>28613416</t>
  </si>
  <si>
    <t>potrubí kanalizační tlakové PE100 SDR17 se signalizační vrstvou 110x6,6mm</t>
  </si>
  <si>
    <t>1772078184</t>
  </si>
  <si>
    <t>332*1,015</t>
  </si>
  <si>
    <t>871354302</t>
  </si>
  <si>
    <t>Montáž kanalizačního potrubí z polyetylenu PE100 RC svařovaných na tupo v otevřeném výkopu ve sklonu do 20 % SDR 17/PN 10 d 225 x 13,4 mm</t>
  </si>
  <si>
    <t>741381059</t>
  </si>
  <si>
    <t>https://podminky.urs.cz/item/CS_URS_2025_02/871354302</t>
  </si>
  <si>
    <t>2*2,7 "odplyňovací studny"</t>
  </si>
  <si>
    <t>28613432</t>
  </si>
  <si>
    <t>potrubí kanalizační tlakové PE100 SDR17 se signalizační vrstvou 225x13,4mm</t>
  </si>
  <si>
    <t>-419794260</t>
  </si>
  <si>
    <t>2*2,7*1,015</t>
  </si>
  <si>
    <t>871374301</t>
  </si>
  <si>
    <t>Montáž kanalizačního potrubí z polyetylenu PE100 RC svařovaných na tupo v otevřeném výkopu ve sklonu do 20 % SDR 17/PN 10 d 315 x 18,7 mm</t>
  </si>
  <si>
    <t>-1156822623</t>
  </si>
  <si>
    <t>https://podminky.urs.cz/item/CS_URS_2025_02/871374301</t>
  </si>
  <si>
    <t>6*(3,2+1) "zasakovací studny"</t>
  </si>
  <si>
    <t>22</t>
  </si>
  <si>
    <t>28613435</t>
  </si>
  <si>
    <t>potrubí kanalizační tlakové PE100 SDR17 se signalizační vrstvou 315x18,7mm</t>
  </si>
  <si>
    <t>-2131124264</t>
  </si>
  <si>
    <t>6*(3,2+1)*1,015</t>
  </si>
  <si>
    <t>23</t>
  </si>
  <si>
    <t>8720001R1</t>
  </si>
  <si>
    <t>Dodatečná perforace potrubí PE D 90 mm na stavbě</t>
  </si>
  <si>
    <t>428151018</t>
  </si>
  <si>
    <t>243 "perforované potrubí PE D 90"</t>
  </si>
  <si>
    <t>24</t>
  </si>
  <si>
    <t>8720001R2</t>
  </si>
  <si>
    <t>Dodatečná perforace potrubí PE D 110 mm na stavbě</t>
  </si>
  <si>
    <t>1215847426</t>
  </si>
  <si>
    <t>262 "perforované potrubí PE D 110"</t>
  </si>
  <si>
    <t>25</t>
  </si>
  <si>
    <t>8720001R3</t>
  </si>
  <si>
    <t>Dodatečná perforace potrubí PE D 315 mm na stavbě</t>
  </si>
  <si>
    <t>401235315</t>
  </si>
  <si>
    <t>6*1 "perforované potrubí PE D 315"</t>
  </si>
  <si>
    <t>26</t>
  </si>
  <si>
    <t>877265210</t>
  </si>
  <si>
    <t>Montáž tvarovek na kanalizačním plastovém potrubí z PE elektrotvarovek SDR 11/PN16 kolen 45° d 110</t>
  </si>
  <si>
    <t>729529682</t>
  </si>
  <si>
    <t>https://podminky.urs.cz/item/CS_URS_2025_02/877265210</t>
  </si>
  <si>
    <t>2 "odplynění"</t>
  </si>
  <si>
    <t>27</t>
  </si>
  <si>
    <t>28614949</t>
  </si>
  <si>
    <t>elektrokoleno 45° PE 100 PN16 D 110mm</t>
  </si>
  <si>
    <t>79207202</t>
  </si>
  <si>
    <t>28</t>
  </si>
  <si>
    <t>877265213</t>
  </si>
  <si>
    <t>Montáž tvarovek na kanalizačním plastovém potrubí z PE elektrotvarovek SDR 11/PN16 T-kusů d 110</t>
  </si>
  <si>
    <t>1843159964</t>
  </si>
  <si>
    <t>https://podminky.urs.cz/item/CS_URS_2025_02/877265213</t>
  </si>
  <si>
    <t>1 "odplynění"</t>
  </si>
  <si>
    <t>29</t>
  </si>
  <si>
    <t>28614961</t>
  </si>
  <si>
    <t>elektrotvarovka T-kus rovnoramenný PE 100 PN16 D 110mm</t>
  </si>
  <si>
    <t>184343581</t>
  </si>
  <si>
    <t>30</t>
  </si>
  <si>
    <t>877265218</t>
  </si>
  <si>
    <t>Montáž tvarovek na kanalizačním plastovém potrubí z PE elektrotvarovek SDR 11/PN16 záslepek d 110</t>
  </si>
  <si>
    <t>1665292131</t>
  </si>
  <si>
    <t>https://podminky.urs.cz/item/CS_URS_2025_02/877265218</t>
  </si>
  <si>
    <t>3 "odplynění"</t>
  </si>
  <si>
    <t>31</t>
  </si>
  <si>
    <t>28614588</t>
  </si>
  <si>
    <t>elektrozáslepka SDR11 PE 100 PN16 D 110mm KIT</t>
  </si>
  <si>
    <t>-1037702180</t>
  </si>
  <si>
    <t xml:space="preserve">3 </t>
  </si>
  <si>
    <t>877355202</t>
  </si>
  <si>
    <t>Montáž tvarovek na kanalizačním plastovém potrubí z PE elektrotvarovek SDR 11/PN16 spojek nebo oblouků d 225</t>
  </si>
  <si>
    <t>-1039814018</t>
  </si>
  <si>
    <t>https://podminky.urs.cz/item/CS_URS_2025_02/877355202</t>
  </si>
  <si>
    <t>33</t>
  </si>
  <si>
    <t>28615981</t>
  </si>
  <si>
    <t>elektrospojka SDR11 PE 100 PN16 D 225mm</t>
  </si>
  <si>
    <t>-1856020</t>
  </si>
  <si>
    <t>34</t>
  </si>
  <si>
    <t>28653142</t>
  </si>
  <si>
    <t>nákružek lemový PE 100 SDR11 225mm</t>
  </si>
  <si>
    <t>-1447451845</t>
  </si>
  <si>
    <t>35</t>
  </si>
  <si>
    <t>286544R4</t>
  </si>
  <si>
    <t>příruba volná k lemovému nákružku z polypropylénu 225</t>
  </si>
  <si>
    <t>183354840</t>
  </si>
  <si>
    <t>36</t>
  </si>
  <si>
    <t>877375201</t>
  </si>
  <si>
    <t>Montáž tvarovek na kanalizačním plastovém potrubí z PE elektrotvarovek SDR 11/PN16 spojek nebo oblouků d 315</t>
  </si>
  <si>
    <t>-2107343905</t>
  </si>
  <si>
    <t>https://podminky.urs.cz/item/CS_URS_2025_02/877375201</t>
  </si>
  <si>
    <t>2*6 "zasakovací studny"</t>
  </si>
  <si>
    <t>37</t>
  </si>
  <si>
    <t>28615984</t>
  </si>
  <si>
    <t>elektrospojka SDR11 PE 100 PN16 D 315mm</t>
  </si>
  <si>
    <t>-1226342830</t>
  </si>
  <si>
    <t>38</t>
  </si>
  <si>
    <t>28653146</t>
  </si>
  <si>
    <t>nákružek lemový PE 100 SDR11 355mm</t>
  </si>
  <si>
    <t>-2104483230</t>
  </si>
  <si>
    <t>39</t>
  </si>
  <si>
    <t>286544R6</t>
  </si>
  <si>
    <t>příruba volná k lemovému nákružku z polypropylénu 315</t>
  </si>
  <si>
    <t>-1502785684</t>
  </si>
  <si>
    <t>40</t>
  </si>
  <si>
    <t>8781001R1</t>
  </si>
  <si>
    <t>Propojení odplyňovacího potrubí D 110 na odplyňovací studnu D 225</t>
  </si>
  <si>
    <t>1928515877</t>
  </si>
  <si>
    <t>7 "odplyňovací potrubí"</t>
  </si>
  <si>
    <t>41</t>
  </si>
  <si>
    <t>8781001R2</t>
  </si>
  <si>
    <t>Propojení zasakovacího potrubí D 90 na zasakovací studny D 315</t>
  </si>
  <si>
    <t>571331036</t>
  </si>
  <si>
    <t>6 "ZS 2-1, zasakovací a propojovací potrubí"</t>
  </si>
  <si>
    <t>6 "ZS 2-2, zasakovací a propojovací potrubí"</t>
  </si>
  <si>
    <t>6 "ZS 3-2, zasakovací a propojovací potrubí"</t>
  </si>
  <si>
    <t>5 "ZS 4-2, zasakovací a propojovací potrubí"</t>
  </si>
  <si>
    <t>6 "ZS 5-2, zasakovací a propojovací potrubí"</t>
  </si>
  <si>
    <t>5 "ZS 6-2, zasakovací a propojovací potrubí"</t>
  </si>
  <si>
    <t>998</t>
  </si>
  <si>
    <t>Přesun hmot</t>
  </si>
  <si>
    <t>42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</si>
  <si>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</si>
  <si>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</si>
  <si>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-2082671866</t>
  </si>
  <si>
    <t>https://podminky.urs.cz/item/CS_URS_2025_02/998276101</t>
  </si>
  <si>
    <t>43</t>
  </si>
  <si>
    <t>998276124</t>
  </si>
  <si>
    <t>Přesun hmot pro trubní vedení hloubené z trub z plastických hmot nebo sklolaminátových Příplatek k cenám za zvětšený přesun přes vymezenou dopravní vzdálenost do 500 m</t>
  </si>
  <si>
    <t>553962326</t>
  </si>
  <si>
    <t>https://podminky.urs.cz/item/CS_URS_2025_02/998276124</t>
  </si>
  <si>
    <t>Práce a dodávky M</t>
  </si>
  <si>
    <t>23-M</t>
  </si>
  <si>
    <t>Montáže potrubí</t>
  </si>
  <si>
    <t>44</t>
  </si>
  <si>
    <t>230023067</t>
  </si>
  <si>
    <t>Montáž trubních dílů přivařovacích hmotnosti přes 3 do 10 kg tř. 11 až 13 Ø 108 mm, tl. 4,0 mm</t>
  </si>
  <si>
    <t>64</t>
  </si>
  <si>
    <t>-1613430814</t>
  </si>
  <si>
    <t>https://podminky.urs.cz/item/CS_URS_2025_02/230023067</t>
  </si>
  <si>
    <t>1 "příruba krková DN 100, výtlak"</t>
  </si>
  <si>
    <t>45</t>
  </si>
  <si>
    <t>552516R3</t>
  </si>
  <si>
    <t>příruba ocelová krková PN 16 pro ocelové potrubí 100/108mm</t>
  </si>
  <si>
    <t>256</t>
  </si>
  <si>
    <t>-1726277734</t>
  </si>
  <si>
    <t>46</t>
  </si>
  <si>
    <t>230081066</t>
  </si>
  <si>
    <t>Demontáž ocelového potrubí do šrotu hmotnosti do 10 kg připojovací rozměr Ø 108, tl. 4,0 mm</t>
  </si>
  <si>
    <t>-1162159271</t>
  </si>
  <si>
    <t>https://podminky.urs.cz/item/CS_URS_2025_02/230081066</t>
  </si>
  <si>
    <t>1 "ocelová příruba DN 100, výtlak"</t>
  </si>
  <si>
    <t>47</t>
  </si>
  <si>
    <t>230082417</t>
  </si>
  <si>
    <t>Demontáž ocelového potrubí k dalšímu použití hmotnosti přes 10 do 250 kg připojovací rozměr Ø 1020, tl. 8 mm</t>
  </si>
  <si>
    <t>-1398534411</t>
  </si>
  <si>
    <t>https://podminky.urs.cz/item/CS_URS_2025_02/230082417</t>
  </si>
  <si>
    <t>2 "zaslepovací příruba DN 1000"</t>
  </si>
  <si>
    <t>2 "ocelová pažnice odplyňovací studny DN 1000"</t>
  </si>
  <si>
    <t>SO 04 - Biologická rekultivace</t>
  </si>
  <si>
    <t>111151331</t>
  </si>
  <si>
    <t>Pokosení trávníku při souvislé ploše přes 10000 m2 lučního v rovině nebo svahu do 1:5</t>
  </si>
  <si>
    <t>1156191124</t>
  </si>
  <si>
    <t>https://podminky.urs.cz/item/CS_URS_2025_02/111151331</t>
  </si>
  <si>
    <t xml:space="preserve">2*11950 "2  x pokosení"</t>
  </si>
  <si>
    <t>181451121</t>
  </si>
  <si>
    <t>Založení trávníku na půdě předem připravené plochy přes 1000 m2 výsevem včetně utažení lučního v rovině nebo na svahu do 1:5</t>
  </si>
  <si>
    <t>1267697709</t>
  </si>
  <si>
    <t>https://podminky.urs.cz/item/CS_URS_2025_02/181451121</t>
  </si>
  <si>
    <t>11950</t>
  </si>
  <si>
    <t>00572100</t>
  </si>
  <si>
    <t>osivo jetelotráva intenzivní víceletá</t>
  </si>
  <si>
    <t>kg</t>
  </si>
  <si>
    <t>353018364</t>
  </si>
  <si>
    <t>11950*0,02</t>
  </si>
  <si>
    <t>181951111</t>
  </si>
  <si>
    <t>Úprava pláně vyrovnáním výškových rozdílů strojně v hornině třídy těžitelnosti I, skupiny 1 až 3 bez zhutnění</t>
  </si>
  <si>
    <t>1711505100</t>
  </si>
  <si>
    <t>https://podminky.urs.cz/item/CS_URS_2025_02/181951111</t>
  </si>
  <si>
    <t>183101113</t>
  </si>
  <si>
    <t>Hloubení jamek pro vysazování rostlin v zemině skupiny 1 až 4 bez výměny půdy v rovině nebo na svahu do 1:5, objemu přes 0,02 do 0,05 m3</t>
  </si>
  <si>
    <t>1987850348</t>
  </si>
  <si>
    <t>https://podminky.urs.cz/item/CS_URS_2025_02/183101113</t>
  </si>
  <si>
    <t>350</t>
  </si>
  <si>
    <t>183403112</t>
  </si>
  <si>
    <t>Obdělání půdy oráním hl. přes 100 do 200 mm v rovině nebo na svahu do 1:5</t>
  </si>
  <si>
    <t>-2145928303</t>
  </si>
  <si>
    <t>https://podminky.urs.cz/item/CS_URS_2025_02/183403112</t>
  </si>
  <si>
    <t>183403151</t>
  </si>
  <si>
    <t>Obdělání půdy smykováním v rovině nebo na svahu do 1:5</t>
  </si>
  <si>
    <t>-1219387065</t>
  </si>
  <si>
    <t>https://podminky.urs.cz/item/CS_URS_2025_02/183403151</t>
  </si>
  <si>
    <t>183403152</t>
  </si>
  <si>
    <t>Obdělání půdy vláčením v rovině nebo na svahu do 1:5</t>
  </si>
  <si>
    <t>-527300075</t>
  </si>
  <si>
    <t>https://podminky.urs.cz/item/CS_URS_2025_02/183403152</t>
  </si>
  <si>
    <t>184102211</t>
  </si>
  <si>
    <t>Výsadba keře bez balu do předem vyhloubené jamky se zalitím v rovině nebo na svahu do 1:5 výšky do 1 m v terénu</t>
  </si>
  <si>
    <t>-237093547</t>
  </si>
  <si>
    <t>https://podminky.urs.cz/item/CS_URS_2025_02/184102211</t>
  </si>
  <si>
    <t>410</t>
  </si>
  <si>
    <t>02652024</t>
  </si>
  <si>
    <t>růže /Rosa/</t>
  </si>
  <si>
    <t>-356987282</t>
  </si>
  <si>
    <t>02660302</t>
  </si>
  <si>
    <t>jalovec obecný /Juniperus comm. Hibernica/ 125-150cm</t>
  </si>
  <si>
    <t>-1148875590</t>
  </si>
  <si>
    <t>026610R1</t>
  </si>
  <si>
    <t>Meruzalka</t>
  </si>
  <si>
    <t>-1545397064</t>
  </si>
  <si>
    <t>026610R2</t>
  </si>
  <si>
    <t>Ptačí zob obecný</t>
  </si>
  <si>
    <t>1158173941</t>
  </si>
  <si>
    <t>026610R3</t>
  </si>
  <si>
    <t>Líska obecná</t>
  </si>
  <si>
    <t>1901461174</t>
  </si>
  <si>
    <t>026610R4</t>
  </si>
  <si>
    <t>Svída obecná</t>
  </si>
  <si>
    <t>-1636944484</t>
  </si>
  <si>
    <t>026610R5</t>
  </si>
  <si>
    <t>Trnka obecná</t>
  </si>
  <si>
    <t>-218513024</t>
  </si>
  <si>
    <t>026610R6</t>
  </si>
  <si>
    <t>Brslen evropský</t>
  </si>
  <si>
    <t>-2038230549</t>
  </si>
  <si>
    <t>026610R7</t>
  </si>
  <si>
    <t>Hloh jednosemenný</t>
  </si>
  <si>
    <t>-415766907</t>
  </si>
  <si>
    <t>184201111</t>
  </si>
  <si>
    <t>Výsadba stromů bez balu do předem vyhloubené jamky se zalitím v rovině nebo na svahu do 1:5, při výšce kmene do 1,8 m</t>
  </si>
  <si>
    <t>-1557994384</t>
  </si>
  <si>
    <t>https://podminky.urs.cz/item/CS_URS_2025_02/184201111</t>
  </si>
  <si>
    <t>026504R1</t>
  </si>
  <si>
    <t>bříza bradavičnatá</t>
  </si>
  <si>
    <t>-1840217590</t>
  </si>
  <si>
    <t>184812112</t>
  </si>
  <si>
    <t>Ošetřování stromů kůl k sazenici délky 2 m, průměru od 0,04 m do 0,06 m</t>
  </si>
  <si>
    <t>-1924975349</t>
  </si>
  <si>
    <t>https://podminky.urs.cz/item/CS_URS_2025_02/184812112</t>
  </si>
  <si>
    <t>1848131R2</t>
  </si>
  <si>
    <t>Ochrana lesních kultur proti škodám způsobených zvěří ovázáním plastem včetně plastové chráničky</t>
  </si>
  <si>
    <t>522001484</t>
  </si>
  <si>
    <t>184816111</t>
  </si>
  <si>
    <t>Hnojení sazenic průmyslovými hnojivy v množství do 0,25 kg k jedné sazenici</t>
  </si>
  <si>
    <t>-1904898163</t>
  </si>
  <si>
    <t>https://podminky.urs.cz/item/CS_URS_2025_02/184816111</t>
  </si>
  <si>
    <t>455</t>
  </si>
  <si>
    <t>25191155</t>
  </si>
  <si>
    <t>hnojivo průmyslové</t>
  </si>
  <si>
    <t>1881433576</t>
  </si>
  <si>
    <t>455*0,25 "0,25 kg/1 sazenici"</t>
  </si>
  <si>
    <t>184853511</t>
  </si>
  <si>
    <t>Chemické odplevelení půdy před založením kultury, trávníku nebo zpevněných ploch strojně o výměře jednotlivě přes 20 m2 postřikem na široko v rovině nebo na svahu do 1:5</t>
  </si>
  <si>
    <t>17422076</t>
  </si>
  <si>
    <t>https://podminky.urs.cz/item/CS_URS_2025_02/184853511</t>
  </si>
  <si>
    <t>184853521</t>
  </si>
  <si>
    <t>Chemické odplevelení po založení kultury strojně postřikem na široko v rovině nebo na svahu do 1:5</t>
  </si>
  <si>
    <t>1374289945</t>
  </si>
  <si>
    <t>https://podminky.urs.cz/item/CS_URS_2025_02/184853521</t>
  </si>
  <si>
    <t>185802113</t>
  </si>
  <si>
    <t>Hnojení půdy nebo trávníku v rovině nebo na svahu do 1:5 umělým hnojivem na široko</t>
  </si>
  <si>
    <t>1421081901</t>
  </si>
  <si>
    <t>https://podminky.urs.cz/item/CS_URS_2025_02/185802113</t>
  </si>
  <si>
    <t>0,4*1,195 "spotřeba 400 kg/ha"</t>
  </si>
  <si>
    <t>-589513266</t>
  </si>
  <si>
    <t>400*1,195</t>
  </si>
  <si>
    <t>1858021R2</t>
  </si>
  <si>
    <t>Hnojení půdy vitahumem, kompostem nebo chlévskou mrvou v rovině a svahu do 1:5 včetně dodávky kompostu</t>
  </si>
  <si>
    <t>1241635605</t>
  </si>
  <si>
    <t>30*1,195 "spotřeba 30 t/ha"</t>
  </si>
  <si>
    <t>185804312</t>
  </si>
  <si>
    <t>Zalití rostlin vodou plochy záhonů jednotlivě přes 20 m2</t>
  </si>
  <si>
    <t>2139732121</t>
  </si>
  <si>
    <t>https://podminky.urs.cz/item/CS_URS_2025_02/185804312</t>
  </si>
  <si>
    <t>11950*10*0,01 "zalití v množství 10 l/m2, četnost 10 x plocha "</t>
  </si>
  <si>
    <t>998231311</t>
  </si>
  <si>
    <t>Přesun hmot pro sadovnické a krajinářské úpravy strojně dopravní vzdálenost do 5000 m</t>
  </si>
  <si>
    <t>1334654477</t>
  </si>
  <si>
    <t>https://podminky.urs.cz/item/CS_URS_2025_02/998231311</t>
  </si>
  <si>
    <t>VON - Vedlejší a ostatní náklady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</si>
  <si>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</si>
  <si>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</si>
  <si>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</si>
  <si>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</si>
  <si>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</si>
  <si>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</si>
  <si>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</si>
  <si>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zeměměřičské a projektové práce</t>
  </si>
  <si>
    <t>010001000</t>
  </si>
  <si>
    <t>1024</t>
  </si>
  <si>
    <t>-808267071</t>
  </si>
  <si>
    <t>https://podminky.urs.cz/item/CS_URS_2025_02/010001000</t>
  </si>
  <si>
    <t>VRN3</t>
  </si>
  <si>
    <t>Zařízení staveniště</t>
  </si>
  <si>
    <t>030001000</t>
  </si>
  <si>
    <t>1848458655</t>
  </si>
  <si>
    <t>https://podminky.urs.cz/item/CS_URS_2025_02/030001000</t>
  </si>
  <si>
    <t>VRN4</t>
  </si>
  <si>
    <t>Inženýrská činnost</t>
  </si>
  <si>
    <t>043154000</t>
  </si>
  <si>
    <t>Zkoušky hutnicí</t>
  </si>
  <si>
    <t>-926395630</t>
  </si>
  <si>
    <t>https://podminky.urs.cz/item/CS_URS_2025_02/043154000</t>
  </si>
  <si>
    <t>043194000</t>
  </si>
  <si>
    <t>Zkoušky ostatní</t>
  </si>
  <si>
    <t>-1905201471</t>
  </si>
  <si>
    <t>https://podminky.urs.cz/item/CS_URS_2025_02/043194000</t>
  </si>
  <si>
    <t>1 "kontrolní zkoušky á 2.500 m2 - vlhkost, zrnitost POS, tloušťky nasypávaných vrstev, počet pojezdů zhutňovacího stroje"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</si>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</sst>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62351103" TargetMode="External" /><Relationship Id="rId2" Type="http://schemas.openxmlformats.org/officeDocument/2006/relationships/hyperlink" Target="https://podminky.urs.cz/item/CS_URS_2025_02/167151111" TargetMode="External" /><Relationship Id="rId3" Type="http://schemas.openxmlformats.org/officeDocument/2006/relationships/hyperlink" Target="https://podminky.urs.cz/item/CS_URS_2025_02/171151111" TargetMode="External" /><Relationship Id="rId4" Type="http://schemas.openxmlformats.org/officeDocument/2006/relationships/hyperlink" Target="https://podminky.urs.cz/item/CS_URS_2025_02/181951112" TargetMode="External" /><Relationship Id="rId5" Type="http://schemas.openxmlformats.org/officeDocument/2006/relationships/hyperlink" Target="https://podminky.urs.cz/item/CS_URS_2025_02/182251101" TargetMode="External" /><Relationship Id="rId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2212132" TargetMode="External" /><Relationship Id="rId2" Type="http://schemas.openxmlformats.org/officeDocument/2006/relationships/hyperlink" Target="https://podminky.urs.cz/item/CS_URS_2025_02/132251103" TargetMode="External" /><Relationship Id="rId3" Type="http://schemas.openxmlformats.org/officeDocument/2006/relationships/hyperlink" Target="https://podminky.urs.cz/item/CS_URS_2025_02/162351103" TargetMode="External" /><Relationship Id="rId4" Type="http://schemas.openxmlformats.org/officeDocument/2006/relationships/hyperlink" Target="https://podminky.urs.cz/item/CS_URS_2025_02/167151111" TargetMode="External" /><Relationship Id="rId5" Type="http://schemas.openxmlformats.org/officeDocument/2006/relationships/hyperlink" Target="https://podminky.urs.cz/item/CS_URS_2025_02/171151111" TargetMode="External" /><Relationship Id="rId6" Type="http://schemas.openxmlformats.org/officeDocument/2006/relationships/hyperlink" Target="https://podminky.urs.cz/item/CS_URS_2025_02/174151101" TargetMode="External" /><Relationship Id="rId7" Type="http://schemas.openxmlformats.org/officeDocument/2006/relationships/hyperlink" Target="https://podminky.urs.cz/item/CS_URS_2025_02/181006114" TargetMode="External" /><Relationship Id="rId8" Type="http://schemas.openxmlformats.org/officeDocument/2006/relationships/hyperlink" Target="https://podminky.urs.cz/item/CS_URS_2025_02/181951112" TargetMode="External" /><Relationship Id="rId9" Type="http://schemas.openxmlformats.org/officeDocument/2006/relationships/hyperlink" Target="https://podminky.urs.cz/item/CS_URS_2025_02/919726123" TargetMode="External" /><Relationship Id="rId10" Type="http://schemas.openxmlformats.org/officeDocument/2006/relationships/hyperlink" Target="https://podminky.urs.cz/item/CS_URS_2025_02/998711112" TargetMode="External" /><Relationship Id="rId1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2251104" TargetMode="External" /><Relationship Id="rId2" Type="http://schemas.openxmlformats.org/officeDocument/2006/relationships/hyperlink" Target="https://podminky.urs.cz/item/CS_URS_2025_02/162351103" TargetMode="External" /><Relationship Id="rId3" Type="http://schemas.openxmlformats.org/officeDocument/2006/relationships/hyperlink" Target="https://podminky.urs.cz/item/CS_URS_2025_02/171251201" TargetMode="External" /><Relationship Id="rId4" Type="http://schemas.openxmlformats.org/officeDocument/2006/relationships/hyperlink" Target="https://podminky.urs.cz/item/CS_URS_2025_02/211531111" TargetMode="External" /><Relationship Id="rId5" Type="http://schemas.openxmlformats.org/officeDocument/2006/relationships/hyperlink" Target="https://podminky.urs.cz/item/CS_URS_2025_02/857262122" TargetMode="External" /><Relationship Id="rId6" Type="http://schemas.openxmlformats.org/officeDocument/2006/relationships/hyperlink" Target="https://podminky.urs.cz/item/CS_URS_2025_02/857352122" TargetMode="External" /><Relationship Id="rId7" Type="http://schemas.openxmlformats.org/officeDocument/2006/relationships/hyperlink" Target="https://podminky.urs.cz/item/CS_URS_2025_02/857372122" TargetMode="External" /><Relationship Id="rId8" Type="http://schemas.openxmlformats.org/officeDocument/2006/relationships/hyperlink" Target="https://podminky.urs.cz/item/CS_URS_2025_02/871254301" TargetMode="External" /><Relationship Id="rId9" Type="http://schemas.openxmlformats.org/officeDocument/2006/relationships/hyperlink" Target="https://podminky.urs.cz/item/CS_URS_2025_02/871264301" TargetMode="External" /><Relationship Id="rId10" Type="http://schemas.openxmlformats.org/officeDocument/2006/relationships/hyperlink" Target="https://podminky.urs.cz/item/CS_URS_2025_02/871354302" TargetMode="External" /><Relationship Id="rId11" Type="http://schemas.openxmlformats.org/officeDocument/2006/relationships/hyperlink" Target="https://podminky.urs.cz/item/CS_URS_2025_02/871374301" TargetMode="External" /><Relationship Id="rId12" Type="http://schemas.openxmlformats.org/officeDocument/2006/relationships/hyperlink" Target="https://podminky.urs.cz/item/CS_URS_2025_02/877265210" TargetMode="External" /><Relationship Id="rId13" Type="http://schemas.openxmlformats.org/officeDocument/2006/relationships/hyperlink" Target="https://podminky.urs.cz/item/CS_URS_2025_02/877265213" TargetMode="External" /><Relationship Id="rId14" Type="http://schemas.openxmlformats.org/officeDocument/2006/relationships/hyperlink" Target="https://podminky.urs.cz/item/CS_URS_2025_02/877265218" TargetMode="External" /><Relationship Id="rId15" Type="http://schemas.openxmlformats.org/officeDocument/2006/relationships/hyperlink" Target="https://podminky.urs.cz/item/CS_URS_2025_02/877355202" TargetMode="External" /><Relationship Id="rId16" Type="http://schemas.openxmlformats.org/officeDocument/2006/relationships/hyperlink" Target="https://podminky.urs.cz/item/CS_URS_2025_02/877375201" TargetMode="External" /><Relationship Id="rId17" Type="http://schemas.openxmlformats.org/officeDocument/2006/relationships/hyperlink" Target="https://podminky.urs.cz/item/CS_URS_2025_02/998276101" TargetMode="External" /><Relationship Id="rId18" Type="http://schemas.openxmlformats.org/officeDocument/2006/relationships/hyperlink" Target="https://podminky.urs.cz/item/CS_URS_2025_02/998276124" TargetMode="External" /><Relationship Id="rId19" Type="http://schemas.openxmlformats.org/officeDocument/2006/relationships/hyperlink" Target="https://podminky.urs.cz/item/CS_URS_2025_02/230023067" TargetMode="External" /><Relationship Id="rId20" Type="http://schemas.openxmlformats.org/officeDocument/2006/relationships/hyperlink" Target="https://podminky.urs.cz/item/CS_URS_2025_02/230081066" TargetMode="External" /><Relationship Id="rId21" Type="http://schemas.openxmlformats.org/officeDocument/2006/relationships/hyperlink" Target="https://podminky.urs.cz/item/CS_URS_2025_02/230082417" TargetMode="External" /><Relationship Id="rId2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1151331" TargetMode="External" /><Relationship Id="rId2" Type="http://schemas.openxmlformats.org/officeDocument/2006/relationships/hyperlink" Target="https://podminky.urs.cz/item/CS_URS_2025_02/181451121" TargetMode="External" /><Relationship Id="rId3" Type="http://schemas.openxmlformats.org/officeDocument/2006/relationships/hyperlink" Target="https://podminky.urs.cz/item/CS_URS_2025_02/181951111" TargetMode="External" /><Relationship Id="rId4" Type="http://schemas.openxmlformats.org/officeDocument/2006/relationships/hyperlink" Target="https://podminky.urs.cz/item/CS_URS_2025_02/183101113" TargetMode="External" /><Relationship Id="rId5" Type="http://schemas.openxmlformats.org/officeDocument/2006/relationships/hyperlink" Target="https://podminky.urs.cz/item/CS_URS_2025_02/183403112" TargetMode="External" /><Relationship Id="rId6" Type="http://schemas.openxmlformats.org/officeDocument/2006/relationships/hyperlink" Target="https://podminky.urs.cz/item/CS_URS_2025_02/183403151" TargetMode="External" /><Relationship Id="rId7" Type="http://schemas.openxmlformats.org/officeDocument/2006/relationships/hyperlink" Target="https://podminky.urs.cz/item/CS_URS_2025_02/183403152" TargetMode="External" /><Relationship Id="rId8" Type="http://schemas.openxmlformats.org/officeDocument/2006/relationships/hyperlink" Target="https://podminky.urs.cz/item/CS_URS_2025_02/184102211" TargetMode="External" /><Relationship Id="rId9" Type="http://schemas.openxmlformats.org/officeDocument/2006/relationships/hyperlink" Target="https://podminky.urs.cz/item/CS_URS_2025_02/184201111" TargetMode="External" /><Relationship Id="rId10" Type="http://schemas.openxmlformats.org/officeDocument/2006/relationships/hyperlink" Target="https://podminky.urs.cz/item/CS_URS_2025_02/184812112" TargetMode="External" /><Relationship Id="rId11" Type="http://schemas.openxmlformats.org/officeDocument/2006/relationships/hyperlink" Target="https://podminky.urs.cz/item/CS_URS_2025_02/184816111" TargetMode="External" /><Relationship Id="rId12" Type="http://schemas.openxmlformats.org/officeDocument/2006/relationships/hyperlink" Target="https://podminky.urs.cz/item/CS_URS_2025_02/184853511" TargetMode="External" /><Relationship Id="rId13" Type="http://schemas.openxmlformats.org/officeDocument/2006/relationships/hyperlink" Target="https://podminky.urs.cz/item/CS_URS_2025_02/184853521" TargetMode="External" /><Relationship Id="rId14" Type="http://schemas.openxmlformats.org/officeDocument/2006/relationships/hyperlink" Target="https://podminky.urs.cz/item/CS_URS_2025_02/185802113" TargetMode="External" /><Relationship Id="rId15" Type="http://schemas.openxmlformats.org/officeDocument/2006/relationships/hyperlink" Target="https://podminky.urs.cz/item/CS_URS_2025_02/185804312" TargetMode="External" /><Relationship Id="rId16" Type="http://schemas.openxmlformats.org/officeDocument/2006/relationships/hyperlink" Target="https://podminky.urs.cz/item/CS_URS_2025_02/998231311" TargetMode="External" /><Relationship Id="rId1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0001000" TargetMode="External" /><Relationship Id="rId2" Type="http://schemas.openxmlformats.org/officeDocument/2006/relationships/hyperlink" Target="https://podminky.urs.cz/item/CS_URS_2025_02/030001000" TargetMode="External" /><Relationship Id="rId3" Type="http://schemas.openxmlformats.org/officeDocument/2006/relationships/hyperlink" Target="https://podminky.urs.cz/item/CS_URS_2025_02/043154000" TargetMode="External" /><Relationship Id="rId4" Type="http://schemas.openxmlformats.org/officeDocument/2006/relationships/hyperlink" Target="https://podminky.urs.cz/item/CS_URS_2025_02/043194000" TargetMode="External" /><Relationship Id="rId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28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30</v>
      </c>
      <c r="AL11" s="23"/>
      <c r="AM11" s="23"/>
      <c r="AN11" s="28" t="s">
        <v>28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30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28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30</v>
      </c>
      <c r="AL17" s="23"/>
      <c r="AM17" s="23"/>
      <c r="AN17" s="28" t="s">
        <v>28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30</v>
      </c>
      <c r="AL20" s="23"/>
      <c r="AM20" s="23"/>
      <c r="AN20" s="28" t="s">
        <v>28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23/9/25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Rekultivace skládky TKO Štěpánovice - III. etapa - 2. část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k. ú. Štěpánovice u Klatov, k. ú. Dehtín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23. 9. 2025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Odpadové hospodářství Klatovy, s. r. o., Klatovy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INTERPROJEKT ODPADY s. r. o., Praha 6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28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16.5" customHeight="1">
      <c r="A55" s="112" t="s">
        <v>78</v>
      </c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Terénní úpravy'!J30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81</v>
      </c>
      <c r="AR55" s="119"/>
      <c r="AS55" s="120">
        <v>0</v>
      </c>
      <c r="AT55" s="121">
        <f>ROUND(SUM(AV55:AW55),2)</f>
        <v>0</v>
      </c>
      <c r="AU55" s="122">
        <f>'SO 01 - Terénní úpravy'!P82</f>
        <v>0</v>
      </c>
      <c r="AV55" s="121">
        <f>'SO 01 - Terénní úpravy'!J33</f>
        <v>0</v>
      </c>
      <c r="AW55" s="121">
        <f>'SO 01 - Terénní úpravy'!J34</f>
        <v>0</v>
      </c>
      <c r="AX55" s="121">
        <f>'SO 01 - Terénní úpravy'!J35</f>
        <v>0</v>
      </c>
      <c r="AY55" s="121">
        <f>'SO 01 - Terénní úpravy'!J36</f>
        <v>0</v>
      </c>
      <c r="AZ55" s="121">
        <f>'SO 01 - Terénní úpravy'!F33</f>
        <v>0</v>
      </c>
      <c r="BA55" s="121">
        <f>'SO 01 - Terénní úpravy'!F34</f>
        <v>0</v>
      </c>
      <c r="BB55" s="121">
        <f>'SO 01 - Terénní úpravy'!F35</f>
        <v>0</v>
      </c>
      <c r="BC55" s="121">
        <f>'SO 01 - Terénní úpravy'!F36</f>
        <v>0</v>
      </c>
      <c r="BD55" s="123">
        <f>'SO 01 - Terénní úpravy'!F37</f>
        <v>0</v>
      </c>
      <c r="BE55" s="7"/>
      <c r="BT55" s="124" t="s">
        <v>82</v>
      </c>
      <c r="BV55" s="124" t="s">
        <v>76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7" customFormat="1" ht="16.5" customHeight="1">
      <c r="A56" s="112" t="s">
        <v>78</v>
      </c>
      <c r="B56" s="113"/>
      <c r="C56" s="114"/>
      <c r="D56" s="115" t="s">
        <v>85</v>
      </c>
      <c r="E56" s="115"/>
      <c r="F56" s="115"/>
      <c r="G56" s="115"/>
      <c r="H56" s="115"/>
      <c r="I56" s="116"/>
      <c r="J56" s="115" t="s">
        <v>86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02 - Technická rekulti...'!J30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81</v>
      </c>
      <c r="AR56" s="119"/>
      <c r="AS56" s="120">
        <v>0</v>
      </c>
      <c r="AT56" s="121">
        <f>ROUND(SUM(AV56:AW56),2)</f>
        <v>0</v>
      </c>
      <c r="AU56" s="122">
        <f>'SO 02 - Technická rekulti...'!P84</f>
        <v>0</v>
      </c>
      <c r="AV56" s="121">
        <f>'SO 02 - Technická rekulti...'!J33</f>
        <v>0</v>
      </c>
      <c r="AW56" s="121">
        <f>'SO 02 - Technická rekulti...'!J34</f>
        <v>0</v>
      </c>
      <c r="AX56" s="121">
        <f>'SO 02 - Technická rekulti...'!J35</f>
        <v>0</v>
      </c>
      <c r="AY56" s="121">
        <f>'SO 02 - Technická rekulti...'!J36</f>
        <v>0</v>
      </c>
      <c r="AZ56" s="121">
        <f>'SO 02 - Technická rekulti...'!F33</f>
        <v>0</v>
      </c>
      <c r="BA56" s="121">
        <f>'SO 02 - Technická rekulti...'!F34</f>
        <v>0</v>
      </c>
      <c r="BB56" s="121">
        <f>'SO 02 - Technická rekulti...'!F35</f>
        <v>0</v>
      </c>
      <c r="BC56" s="121">
        <f>'SO 02 - Technická rekulti...'!F36</f>
        <v>0</v>
      </c>
      <c r="BD56" s="123">
        <f>'SO 02 - Technická rekulti...'!F37</f>
        <v>0</v>
      </c>
      <c r="BE56" s="7"/>
      <c r="BT56" s="124" t="s">
        <v>82</v>
      </c>
      <c r="BV56" s="124" t="s">
        <v>76</v>
      </c>
      <c r="BW56" s="124" t="s">
        <v>87</v>
      </c>
      <c r="BX56" s="124" t="s">
        <v>5</v>
      </c>
      <c r="CL56" s="124" t="s">
        <v>19</v>
      </c>
      <c r="CM56" s="124" t="s">
        <v>84</v>
      </c>
    </row>
    <row r="57" s="7" customFormat="1" ht="16.5" customHeight="1">
      <c r="A57" s="112" t="s">
        <v>78</v>
      </c>
      <c r="B57" s="113"/>
      <c r="C57" s="114"/>
      <c r="D57" s="115" t="s">
        <v>88</v>
      </c>
      <c r="E57" s="115"/>
      <c r="F57" s="115"/>
      <c r="G57" s="115"/>
      <c r="H57" s="115"/>
      <c r="I57" s="116"/>
      <c r="J57" s="115" t="s">
        <v>89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03 - Odplynění'!J30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81</v>
      </c>
      <c r="AR57" s="119"/>
      <c r="AS57" s="120">
        <v>0</v>
      </c>
      <c r="AT57" s="121">
        <f>ROUND(SUM(AV57:AW57),2)</f>
        <v>0</v>
      </c>
      <c r="AU57" s="122">
        <f>'SO 03 - Odplynění'!P86</f>
        <v>0</v>
      </c>
      <c r="AV57" s="121">
        <f>'SO 03 - Odplynění'!J33</f>
        <v>0</v>
      </c>
      <c r="AW57" s="121">
        <f>'SO 03 - Odplynění'!J34</f>
        <v>0</v>
      </c>
      <c r="AX57" s="121">
        <f>'SO 03 - Odplynění'!J35</f>
        <v>0</v>
      </c>
      <c r="AY57" s="121">
        <f>'SO 03 - Odplynění'!J36</f>
        <v>0</v>
      </c>
      <c r="AZ57" s="121">
        <f>'SO 03 - Odplynění'!F33</f>
        <v>0</v>
      </c>
      <c r="BA57" s="121">
        <f>'SO 03 - Odplynění'!F34</f>
        <v>0</v>
      </c>
      <c r="BB57" s="121">
        <f>'SO 03 - Odplynění'!F35</f>
        <v>0</v>
      </c>
      <c r="BC57" s="121">
        <f>'SO 03 - Odplynění'!F36</f>
        <v>0</v>
      </c>
      <c r="BD57" s="123">
        <f>'SO 03 - Odplynění'!F37</f>
        <v>0</v>
      </c>
      <c r="BE57" s="7"/>
      <c r="BT57" s="124" t="s">
        <v>82</v>
      </c>
      <c r="BV57" s="124" t="s">
        <v>76</v>
      </c>
      <c r="BW57" s="124" t="s">
        <v>90</v>
      </c>
      <c r="BX57" s="124" t="s">
        <v>5</v>
      </c>
      <c r="CL57" s="124" t="s">
        <v>19</v>
      </c>
      <c r="CM57" s="124" t="s">
        <v>84</v>
      </c>
    </row>
    <row r="58" s="7" customFormat="1" ht="16.5" customHeight="1">
      <c r="A58" s="112" t="s">
        <v>78</v>
      </c>
      <c r="B58" s="113"/>
      <c r="C58" s="114"/>
      <c r="D58" s="115" t="s">
        <v>91</v>
      </c>
      <c r="E58" s="115"/>
      <c r="F58" s="115"/>
      <c r="G58" s="115"/>
      <c r="H58" s="115"/>
      <c r="I58" s="116"/>
      <c r="J58" s="115" t="s">
        <v>92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04 - Biologická rekult...'!J30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81</v>
      </c>
      <c r="AR58" s="119"/>
      <c r="AS58" s="120">
        <v>0</v>
      </c>
      <c r="AT58" s="121">
        <f>ROUND(SUM(AV58:AW58),2)</f>
        <v>0</v>
      </c>
      <c r="AU58" s="122">
        <f>'SO 04 - Biologická rekult...'!P82</f>
        <v>0</v>
      </c>
      <c r="AV58" s="121">
        <f>'SO 04 - Biologická rekult...'!J33</f>
        <v>0</v>
      </c>
      <c r="AW58" s="121">
        <f>'SO 04 - Biologická rekult...'!J34</f>
        <v>0</v>
      </c>
      <c r="AX58" s="121">
        <f>'SO 04 - Biologická rekult...'!J35</f>
        <v>0</v>
      </c>
      <c r="AY58" s="121">
        <f>'SO 04 - Biologická rekult...'!J36</f>
        <v>0</v>
      </c>
      <c r="AZ58" s="121">
        <f>'SO 04 - Biologická rekult...'!F33</f>
        <v>0</v>
      </c>
      <c r="BA58" s="121">
        <f>'SO 04 - Biologická rekult...'!F34</f>
        <v>0</v>
      </c>
      <c r="BB58" s="121">
        <f>'SO 04 - Biologická rekult...'!F35</f>
        <v>0</v>
      </c>
      <c r="BC58" s="121">
        <f>'SO 04 - Biologická rekult...'!F36</f>
        <v>0</v>
      </c>
      <c r="BD58" s="123">
        <f>'SO 04 - Biologická rekult...'!F37</f>
        <v>0</v>
      </c>
      <c r="BE58" s="7"/>
      <c r="BT58" s="124" t="s">
        <v>82</v>
      </c>
      <c r="BV58" s="124" t="s">
        <v>76</v>
      </c>
      <c r="BW58" s="124" t="s">
        <v>93</v>
      </c>
      <c r="BX58" s="124" t="s">
        <v>5</v>
      </c>
      <c r="CL58" s="124" t="s">
        <v>19</v>
      </c>
      <c r="CM58" s="124" t="s">
        <v>84</v>
      </c>
    </row>
    <row r="59" s="7" customFormat="1" ht="16.5" customHeight="1">
      <c r="A59" s="112" t="s">
        <v>78</v>
      </c>
      <c r="B59" s="113"/>
      <c r="C59" s="114"/>
      <c r="D59" s="115" t="s">
        <v>94</v>
      </c>
      <c r="E59" s="115"/>
      <c r="F59" s="115"/>
      <c r="G59" s="115"/>
      <c r="H59" s="115"/>
      <c r="I59" s="116"/>
      <c r="J59" s="115" t="s">
        <v>95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'VON - Vedlejší a ostatní 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94</v>
      </c>
      <c r="AR59" s="119"/>
      <c r="AS59" s="125">
        <v>0</v>
      </c>
      <c r="AT59" s="126">
        <f>ROUND(SUM(AV59:AW59),2)</f>
        <v>0</v>
      </c>
      <c r="AU59" s="127">
        <f>'VON - Vedlejší a ostatní ...'!P83</f>
        <v>0</v>
      </c>
      <c r="AV59" s="126">
        <f>'VON - Vedlejší a ostatní ...'!J33</f>
        <v>0</v>
      </c>
      <c r="AW59" s="126">
        <f>'VON - Vedlejší a ostatní ...'!J34</f>
        <v>0</v>
      </c>
      <c r="AX59" s="126">
        <f>'VON - Vedlejší a ostatní ...'!J35</f>
        <v>0</v>
      </c>
      <c r="AY59" s="126">
        <f>'VON - Vedlejší a ostatní ...'!J36</f>
        <v>0</v>
      </c>
      <c r="AZ59" s="126">
        <f>'VON - Vedlejší a ostatní ...'!F33</f>
        <v>0</v>
      </c>
      <c r="BA59" s="126">
        <f>'VON - Vedlejší a ostatní ...'!F34</f>
        <v>0</v>
      </c>
      <c r="BB59" s="126">
        <f>'VON - Vedlejší a ostatní ...'!F35</f>
        <v>0</v>
      </c>
      <c r="BC59" s="126">
        <f>'VON - Vedlejší a ostatní ...'!F36</f>
        <v>0</v>
      </c>
      <c r="BD59" s="128">
        <f>'VON - Vedlejší a ostatní ...'!F37</f>
        <v>0</v>
      </c>
      <c r="BE59" s="7"/>
      <c r="BT59" s="124" t="s">
        <v>82</v>
      </c>
      <c r="BV59" s="124" t="s">
        <v>76</v>
      </c>
      <c r="BW59" s="124" t="s">
        <v>96</v>
      </c>
      <c r="BX59" s="124" t="s">
        <v>5</v>
      </c>
      <c r="CL59" s="124" t="s">
        <v>19</v>
      </c>
      <c r="CM59" s="124" t="s">
        <v>84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mcvP5hB/qXrGksmuO3Ng0xgzFcu6vMgE55/7lwvHD0/gL0gCMdZrXlbid2rhIn4n0fHkLE6BM1p53uxQB0d9wA==" hashValue="dxkPDt83/G8MXg6EcvImsVmvfl1MKVoKTTemnX+op3VzwUkEQKyy1nJvSAt5PCthgeY26LTh2OFI/++yqZcRiw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Terénní úpravy'!C2" display="/"/>
    <hyperlink ref="A56" location="'SO 02 - Technická rekulti...'!C2" display="/"/>
    <hyperlink ref="A57" location="'SO 03 - Odplynění'!C2" display="/"/>
    <hyperlink ref="A58" location="'SO 04 - Biologická rekult...'!C2" display="/"/>
    <hyperlink ref="A59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Rekultivace skládky TKO Štěpánovice - III. etapa - 2. část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23. 9. 2025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</v>
      </c>
      <c r="F15" s="39"/>
      <c r="G15" s="39"/>
      <c r="H15" s="39"/>
      <c r="I15" s="133" t="s">
        <v>30</v>
      </c>
      <c r="J15" s="137" t="s">
        <v>28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30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27</v>
      </c>
      <c r="J20" s="137" t="s">
        <v>28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30</v>
      </c>
      <c r="J21" s="137" t="s">
        <v>28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27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30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ROUND((SUM(BE82:BE115)),  2)</f>
        <v>0</v>
      </c>
      <c r="G33" s="39"/>
      <c r="H33" s="39"/>
      <c r="I33" s="149">
        <v>0.20999999999999999</v>
      </c>
      <c r="J33" s="148">
        <f>ROUND(((SUM(BE82:BE115))*I33),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ROUND((SUM(BF82:BF115)),  2)</f>
        <v>0</v>
      </c>
      <c r="G34" s="39"/>
      <c r="H34" s="39"/>
      <c r="I34" s="149">
        <v>0.12</v>
      </c>
      <c r="J34" s="148">
        <f>ROUND(((SUM(BF82:BF115))*I34),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ROUND((SUM(BG82:BG115)),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ROUND((SUM(BH82:BH115)),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ROUND((SUM(BI82:BI115)),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Rekultivace skládky TKO Štěpánovice - III. etapa - 2. část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01 - Terénní úpravy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k. ú. Štěpánovice u Klatov, k. ú. Dehtín</v>
      </c>
      <c r="G52" s="41"/>
      <c r="H52" s="41"/>
      <c r="I52" s="33" t="s">
        <v>24</v>
      </c>
      <c r="J52" s="73" t="str">
        <f>IF(J12="","",J12)</f>
        <v>23. 9. 2025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26</v>
      </c>
      <c r="D54" s="41"/>
      <c r="E54" s="41"/>
      <c r="F54" s="28" t="str">
        <f>E15</f>
        <v xml:space="preserve">Odpadové hospodářství Klatovy, s. r. o., Klatovy </v>
      </c>
      <c r="G54" s="41"/>
      <c r="H54" s="41"/>
      <c r="I54" s="33" t="s">
        <v>33</v>
      </c>
      <c r="J54" s="37" t="str">
        <f>E21</f>
        <v>INTERPROJEKT ODPADY s. r. o., Praha 6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106</v>
      </c>
      <c r="E62" s="175"/>
      <c r="F62" s="175"/>
      <c r="G62" s="175"/>
      <c r="H62" s="175"/>
      <c r="I62" s="175"/>
      <c r="J62" s="176">
        <f>J109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107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Rekultivace skládky TKO Štěpánovice - III. etapa - 2. část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98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01 - Terénní úpravy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22</v>
      </c>
      <c r="D76" s="41"/>
      <c r="E76" s="41"/>
      <c r="F76" s="28" t="str">
        <f>F12</f>
        <v>k. ú. Štěpánovice u Klatov, k. ú. Dehtín</v>
      </c>
      <c r="G76" s="41"/>
      <c r="H76" s="41"/>
      <c r="I76" s="33" t="s">
        <v>24</v>
      </c>
      <c r="J76" s="73" t="str">
        <f>IF(J12="","",J12)</f>
        <v>23. 9. 2025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40.05" customHeight="1">
      <c r="A78" s="39"/>
      <c r="B78" s="40"/>
      <c r="C78" s="33" t="s">
        <v>26</v>
      </c>
      <c r="D78" s="41"/>
      <c r="E78" s="41"/>
      <c r="F78" s="28" t="str">
        <f>E15</f>
        <v xml:space="preserve">Odpadové hospodářství Klatovy, s. r. o., Klatovy </v>
      </c>
      <c r="G78" s="41"/>
      <c r="H78" s="41"/>
      <c r="I78" s="33" t="s">
        <v>33</v>
      </c>
      <c r="J78" s="37" t="str">
        <f>E21</f>
        <v>INTERPROJEKT ODPADY s. r. o., Praha 6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31</v>
      </c>
      <c r="D79" s="41"/>
      <c r="E79" s="41"/>
      <c r="F79" s="28" t="str">
        <f>IF(E18="","",E18)</f>
        <v>Vyplň údaj</v>
      </c>
      <c r="G79" s="41"/>
      <c r="H79" s="41"/>
      <c r="I79" s="33" t="s">
        <v>36</v>
      </c>
      <c r="J79" s="37" t="str">
        <f>E24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108</v>
      </c>
      <c r="D81" s="181" t="s">
        <v>59</v>
      </c>
      <c r="E81" s="181" t="s">
        <v>55</v>
      </c>
      <c r="F81" s="181" t="s">
        <v>56</v>
      </c>
      <c r="G81" s="181" t="s">
        <v>109</v>
      </c>
      <c r="H81" s="181" t="s">
        <v>110</v>
      </c>
      <c r="I81" s="181" t="s">
        <v>111</v>
      </c>
      <c r="J81" s="181" t="s">
        <v>102</v>
      </c>
      <c r="K81" s="182" t="s">
        <v>112</v>
      </c>
      <c r="L81" s="183"/>
      <c r="M81" s="93" t="s">
        <v>28</v>
      </c>
      <c r="N81" s="94" t="s">
        <v>44</v>
      </c>
      <c r="O81" s="94" t="s">
        <v>113</v>
      </c>
      <c r="P81" s="94" t="s">
        <v>114</v>
      </c>
      <c r="Q81" s="94" t="s">
        <v>115</v>
      </c>
      <c r="R81" s="94" t="s">
        <v>116</v>
      </c>
      <c r="S81" s="94" t="s">
        <v>117</v>
      </c>
      <c r="T81" s="95" t="s">
        <v>118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119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73</v>
      </c>
      <c r="AU82" s="18" t="s">
        <v>103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73</v>
      </c>
      <c r="E83" s="192" t="s">
        <v>120</v>
      </c>
      <c r="F83" s="192" t="s">
        <v>121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P84+P109</f>
        <v>0</v>
      </c>
      <c r="Q83" s="197"/>
      <c r="R83" s="198">
        <f>R84+R109</f>
        <v>0</v>
      </c>
      <c r="S83" s="197"/>
      <c r="T83" s="199">
        <f>T84+T109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82</v>
      </c>
      <c r="AT83" s="201" t="s">
        <v>73</v>
      </c>
      <c r="AU83" s="201" t="s">
        <v>74</v>
      </c>
      <c r="AY83" s="200" t="s">
        <v>122</v>
      </c>
      <c r="BK83" s="202">
        <f>BK84+BK109</f>
        <v>0</v>
      </c>
    </row>
    <row r="84" s="12" customFormat="1" ht="22.8" customHeight="1">
      <c r="A84" s="12"/>
      <c r="B84" s="189"/>
      <c r="C84" s="190"/>
      <c r="D84" s="191" t="s">
        <v>73</v>
      </c>
      <c r="E84" s="203" t="s">
        <v>82</v>
      </c>
      <c r="F84" s="203" t="s">
        <v>123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SUM(P85:P108)</f>
        <v>0</v>
      </c>
      <c r="Q84" s="197"/>
      <c r="R84" s="198">
        <f>SUM(R85:R108)</f>
        <v>0</v>
      </c>
      <c r="S84" s="197"/>
      <c r="T84" s="199">
        <f>SUM(T85:T108)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82</v>
      </c>
      <c r="AT84" s="201" t="s">
        <v>73</v>
      </c>
      <c r="AU84" s="201" t="s">
        <v>82</v>
      </c>
      <c r="AY84" s="200" t="s">
        <v>122</v>
      </c>
      <c r="BK84" s="202">
        <f>SUM(BK85:BK108)</f>
        <v>0</v>
      </c>
    </row>
    <row r="85" s="2" customFormat="1" ht="37.8" customHeight="1">
      <c r="A85" s="39"/>
      <c r="B85" s="40"/>
      <c r="C85" s="205" t="s">
        <v>82</v>
      </c>
      <c r="D85" s="205" t="s">
        <v>124</v>
      </c>
      <c r="E85" s="206" t="s">
        <v>125</v>
      </c>
      <c r="F85" s="207" t="s">
        <v>126</v>
      </c>
      <c r="G85" s="208" t="s">
        <v>127</v>
      </c>
      <c r="H85" s="209">
        <v>3450</v>
      </c>
      <c r="I85" s="210"/>
      <c r="J85" s="211">
        <f>ROUND(I85*H85,2)</f>
        <v>0</v>
      </c>
      <c r="K85" s="207" t="s">
        <v>128</v>
      </c>
      <c r="L85" s="45"/>
      <c r="M85" s="212" t="s">
        <v>28</v>
      </c>
      <c r="N85" s="213" t="s">
        <v>45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129</v>
      </c>
      <c r="AT85" s="216" t="s">
        <v>124</v>
      </c>
      <c r="AU85" s="216" t="s">
        <v>84</v>
      </c>
      <c r="AY85" s="18" t="s">
        <v>122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82</v>
      </c>
      <c r="BK85" s="217">
        <f>ROUND(I85*H85,2)</f>
        <v>0</v>
      </c>
      <c r="BL85" s="18" t="s">
        <v>129</v>
      </c>
      <c r="BM85" s="216" t="s">
        <v>130</v>
      </c>
    </row>
    <row r="86" s="2" customFormat="1">
      <c r="A86" s="39"/>
      <c r="B86" s="40"/>
      <c r="C86" s="41"/>
      <c r="D86" s="218" t="s">
        <v>131</v>
      </c>
      <c r="E86" s="41"/>
      <c r="F86" s="219" t="s">
        <v>132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131</v>
      </c>
      <c r="AU86" s="18" t="s">
        <v>84</v>
      </c>
    </row>
    <row r="87" s="13" customFormat="1">
      <c r="A87" s="13"/>
      <c r="B87" s="223"/>
      <c r="C87" s="224"/>
      <c r="D87" s="225" t="s">
        <v>133</v>
      </c>
      <c r="E87" s="226" t="s">
        <v>28</v>
      </c>
      <c r="F87" s="227" t="s">
        <v>134</v>
      </c>
      <c r="G87" s="224"/>
      <c r="H87" s="228">
        <v>1152</v>
      </c>
      <c r="I87" s="229"/>
      <c r="J87" s="224"/>
      <c r="K87" s="224"/>
      <c r="L87" s="230"/>
      <c r="M87" s="231"/>
      <c r="N87" s="232"/>
      <c r="O87" s="232"/>
      <c r="P87" s="232"/>
      <c r="Q87" s="232"/>
      <c r="R87" s="232"/>
      <c r="S87" s="232"/>
      <c r="T87" s="23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4" t="s">
        <v>133</v>
      </c>
      <c r="AU87" s="234" t="s">
        <v>84</v>
      </c>
      <c r="AV87" s="13" t="s">
        <v>84</v>
      </c>
      <c r="AW87" s="13" t="s">
        <v>35</v>
      </c>
      <c r="AX87" s="13" t="s">
        <v>74</v>
      </c>
      <c r="AY87" s="234" t="s">
        <v>122</v>
      </c>
    </row>
    <row r="88" s="13" customFormat="1">
      <c r="A88" s="13"/>
      <c r="B88" s="223"/>
      <c r="C88" s="224"/>
      <c r="D88" s="225" t="s">
        <v>133</v>
      </c>
      <c r="E88" s="226" t="s">
        <v>28</v>
      </c>
      <c r="F88" s="227" t="s">
        <v>135</v>
      </c>
      <c r="G88" s="224"/>
      <c r="H88" s="228">
        <v>2298</v>
      </c>
      <c r="I88" s="229"/>
      <c r="J88" s="224"/>
      <c r="K88" s="224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133</v>
      </c>
      <c r="AU88" s="234" t="s">
        <v>84</v>
      </c>
      <c r="AV88" s="13" t="s">
        <v>84</v>
      </c>
      <c r="AW88" s="13" t="s">
        <v>35</v>
      </c>
      <c r="AX88" s="13" t="s">
        <v>74</v>
      </c>
      <c r="AY88" s="234" t="s">
        <v>122</v>
      </c>
    </row>
    <row r="89" s="14" customFormat="1">
      <c r="A89" s="14"/>
      <c r="B89" s="235"/>
      <c r="C89" s="236"/>
      <c r="D89" s="225" t="s">
        <v>133</v>
      </c>
      <c r="E89" s="237" t="s">
        <v>28</v>
      </c>
      <c r="F89" s="238" t="s">
        <v>136</v>
      </c>
      <c r="G89" s="236"/>
      <c r="H89" s="239">
        <v>3450</v>
      </c>
      <c r="I89" s="240"/>
      <c r="J89" s="236"/>
      <c r="K89" s="236"/>
      <c r="L89" s="241"/>
      <c r="M89" s="242"/>
      <c r="N89" s="243"/>
      <c r="O89" s="243"/>
      <c r="P89" s="243"/>
      <c r="Q89" s="243"/>
      <c r="R89" s="243"/>
      <c r="S89" s="243"/>
      <c r="T89" s="24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5" t="s">
        <v>133</v>
      </c>
      <c r="AU89" s="245" t="s">
        <v>84</v>
      </c>
      <c r="AV89" s="14" t="s">
        <v>129</v>
      </c>
      <c r="AW89" s="14" t="s">
        <v>35</v>
      </c>
      <c r="AX89" s="14" t="s">
        <v>82</v>
      </c>
      <c r="AY89" s="245" t="s">
        <v>122</v>
      </c>
    </row>
    <row r="90" s="2" customFormat="1" ht="24.15" customHeight="1">
      <c r="A90" s="39"/>
      <c r="B90" s="40"/>
      <c r="C90" s="205" t="s">
        <v>84</v>
      </c>
      <c r="D90" s="205" t="s">
        <v>124</v>
      </c>
      <c r="E90" s="206" t="s">
        <v>137</v>
      </c>
      <c r="F90" s="207" t="s">
        <v>138</v>
      </c>
      <c r="G90" s="208" t="s">
        <v>127</v>
      </c>
      <c r="H90" s="209">
        <v>3450</v>
      </c>
      <c r="I90" s="210"/>
      <c r="J90" s="211">
        <f>ROUND(I90*H90,2)</f>
        <v>0</v>
      </c>
      <c r="K90" s="207" t="s">
        <v>128</v>
      </c>
      <c r="L90" s="45"/>
      <c r="M90" s="212" t="s">
        <v>28</v>
      </c>
      <c r="N90" s="213" t="s">
        <v>45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129</v>
      </c>
      <c r="AT90" s="216" t="s">
        <v>124</v>
      </c>
      <c r="AU90" s="216" t="s">
        <v>84</v>
      </c>
      <c r="AY90" s="18" t="s">
        <v>122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82</v>
      </c>
      <c r="BK90" s="217">
        <f>ROUND(I90*H90,2)</f>
        <v>0</v>
      </c>
      <c r="BL90" s="18" t="s">
        <v>129</v>
      </c>
      <c r="BM90" s="216" t="s">
        <v>139</v>
      </c>
    </row>
    <row r="91" s="2" customFormat="1">
      <c r="A91" s="39"/>
      <c r="B91" s="40"/>
      <c r="C91" s="41"/>
      <c r="D91" s="218" t="s">
        <v>131</v>
      </c>
      <c r="E91" s="41"/>
      <c r="F91" s="219" t="s">
        <v>140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131</v>
      </c>
      <c r="AU91" s="18" t="s">
        <v>84</v>
      </c>
    </row>
    <row r="92" s="13" customFormat="1">
      <c r="A92" s="13"/>
      <c r="B92" s="223"/>
      <c r="C92" s="224"/>
      <c r="D92" s="225" t="s">
        <v>133</v>
      </c>
      <c r="E92" s="226" t="s">
        <v>28</v>
      </c>
      <c r="F92" s="227" t="s">
        <v>134</v>
      </c>
      <c r="G92" s="224"/>
      <c r="H92" s="228">
        <v>1152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133</v>
      </c>
      <c r="AU92" s="234" t="s">
        <v>84</v>
      </c>
      <c r="AV92" s="13" t="s">
        <v>84</v>
      </c>
      <c r="AW92" s="13" t="s">
        <v>35</v>
      </c>
      <c r="AX92" s="13" t="s">
        <v>74</v>
      </c>
      <c r="AY92" s="234" t="s">
        <v>122</v>
      </c>
    </row>
    <row r="93" s="13" customFormat="1">
      <c r="A93" s="13"/>
      <c r="B93" s="223"/>
      <c r="C93" s="224"/>
      <c r="D93" s="225" t="s">
        <v>133</v>
      </c>
      <c r="E93" s="226" t="s">
        <v>28</v>
      </c>
      <c r="F93" s="227" t="s">
        <v>135</v>
      </c>
      <c r="G93" s="224"/>
      <c r="H93" s="228">
        <v>2298</v>
      </c>
      <c r="I93" s="229"/>
      <c r="J93" s="224"/>
      <c r="K93" s="224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133</v>
      </c>
      <c r="AU93" s="234" t="s">
        <v>84</v>
      </c>
      <c r="AV93" s="13" t="s">
        <v>84</v>
      </c>
      <c r="AW93" s="13" t="s">
        <v>35</v>
      </c>
      <c r="AX93" s="13" t="s">
        <v>74</v>
      </c>
      <c r="AY93" s="234" t="s">
        <v>122</v>
      </c>
    </row>
    <row r="94" s="14" customFormat="1">
      <c r="A94" s="14"/>
      <c r="B94" s="235"/>
      <c r="C94" s="236"/>
      <c r="D94" s="225" t="s">
        <v>133</v>
      </c>
      <c r="E94" s="237" t="s">
        <v>28</v>
      </c>
      <c r="F94" s="238" t="s">
        <v>136</v>
      </c>
      <c r="G94" s="236"/>
      <c r="H94" s="239">
        <v>3450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133</v>
      </c>
      <c r="AU94" s="245" t="s">
        <v>84</v>
      </c>
      <c r="AV94" s="14" t="s">
        <v>129</v>
      </c>
      <c r="AW94" s="14" t="s">
        <v>35</v>
      </c>
      <c r="AX94" s="14" t="s">
        <v>82</v>
      </c>
      <c r="AY94" s="245" t="s">
        <v>122</v>
      </c>
    </row>
    <row r="95" s="2" customFormat="1" ht="24.15" customHeight="1">
      <c r="A95" s="39"/>
      <c r="B95" s="40"/>
      <c r="C95" s="205" t="s">
        <v>141</v>
      </c>
      <c r="D95" s="205" t="s">
        <v>124</v>
      </c>
      <c r="E95" s="206" t="s">
        <v>142</v>
      </c>
      <c r="F95" s="207" t="s">
        <v>143</v>
      </c>
      <c r="G95" s="208" t="s">
        <v>127</v>
      </c>
      <c r="H95" s="209">
        <v>3450</v>
      </c>
      <c r="I95" s="210"/>
      <c r="J95" s="211">
        <f>ROUND(I95*H95,2)</f>
        <v>0</v>
      </c>
      <c r="K95" s="207" t="s">
        <v>128</v>
      </c>
      <c r="L95" s="45"/>
      <c r="M95" s="212" t="s">
        <v>28</v>
      </c>
      <c r="N95" s="213" t="s">
        <v>45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129</v>
      </c>
      <c r="AT95" s="216" t="s">
        <v>124</v>
      </c>
      <c r="AU95" s="216" t="s">
        <v>84</v>
      </c>
      <c r="AY95" s="18" t="s">
        <v>122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82</v>
      </c>
      <c r="BK95" s="217">
        <f>ROUND(I95*H95,2)</f>
        <v>0</v>
      </c>
      <c r="BL95" s="18" t="s">
        <v>129</v>
      </c>
      <c r="BM95" s="216" t="s">
        <v>144</v>
      </c>
    </row>
    <row r="96" s="2" customFormat="1">
      <c r="A96" s="39"/>
      <c r="B96" s="40"/>
      <c r="C96" s="41"/>
      <c r="D96" s="218" t="s">
        <v>131</v>
      </c>
      <c r="E96" s="41"/>
      <c r="F96" s="219" t="s">
        <v>145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131</v>
      </c>
      <c r="AU96" s="18" t="s">
        <v>84</v>
      </c>
    </row>
    <row r="97" s="13" customFormat="1">
      <c r="A97" s="13"/>
      <c r="B97" s="223"/>
      <c r="C97" s="224"/>
      <c r="D97" s="225" t="s">
        <v>133</v>
      </c>
      <c r="E97" s="226" t="s">
        <v>28</v>
      </c>
      <c r="F97" s="227" t="s">
        <v>134</v>
      </c>
      <c r="G97" s="224"/>
      <c r="H97" s="228">
        <v>1152</v>
      </c>
      <c r="I97" s="229"/>
      <c r="J97" s="224"/>
      <c r="K97" s="224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133</v>
      </c>
      <c r="AU97" s="234" t="s">
        <v>84</v>
      </c>
      <c r="AV97" s="13" t="s">
        <v>84</v>
      </c>
      <c r="AW97" s="13" t="s">
        <v>35</v>
      </c>
      <c r="AX97" s="13" t="s">
        <v>74</v>
      </c>
      <c r="AY97" s="234" t="s">
        <v>122</v>
      </c>
    </row>
    <row r="98" s="13" customFormat="1">
      <c r="A98" s="13"/>
      <c r="B98" s="223"/>
      <c r="C98" s="224"/>
      <c r="D98" s="225" t="s">
        <v>133</v>
      </c>
      <c r="E98" s="226" t="s">
        <v>28</v>
      </c>
      <c r="F98" s="227" t="s">
        <v>135</v>
      </c>
      <c r="G98" s="224"/>
      <c r="H98" s="228">
        <v>2298</v>
      </c>
      <c r="I98" s="229"/>
      <c r="J98" s="224"/>
      <c r="K98" s="224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133</v>
      </c>
      <c r="AU98" s="234" t="s">
        <v>84</v>
      </c>
      <c r="AV98" s="13" t="s">
        <v>84</v>
      </c>
      <c r="AW98" s="13" t="s">
        <v>35</v>
      </c>
      <c r="AX98" s="13" t="s">
        <v>74</v>
      </c>
      <c r="AY98" s="234" t="s">
        <v>122</v>
      </c>
    </row>
    <row r="99" s="14" customFormat="1">
      <c r="A99" s="14"/>
      <c r="B99" s="235"/>
      <c r="C99" s="236"/>
      <c r="D99" s="225" t="s">
        <v>133</v>
      </c>
      <c r="E99" s="237" t="s">
        <v>28</v>
      </c>
      <c r="F99" s="238" t="s">
        <v>136</v>
      </c>
      <c r="G99" s="236"/>
      <c r="H99" s="239">
        <v>3450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133</v>
      </c>
      <c r="AU99" s="245" t="s">
        <v>84</v>
      </c>
      <c r="AV99" s="14" t="s">
        <v>129</v>
      </c>
      <c r="AW99" s="14" t="s">
        <v>35</v>
      </c>
      <c r="AX99" s="14" t="s">
        <v>82</v>
      </c>
      <c r="AY99" s="245" t="s">
        <v>122</v>
      </c>
    </row>
    <row r="100" s="2" customFormat="1" ht="21.75" customHeight="1">
      <c r="A100" s="39"/>
      <c r="B100" s="40"/>
      <c r="C100" s="205" t="s">
        <v>129</v>
      </c>
      <c r="D100" s="205" t="s">
        <v>124</v>
      </c>
      <c r="E100" s="206" t="s">
        <v>146</v>
      </c>
      <c r="F100" s="207" t="s">
        <v>147</v>
      </c>
      <c r="G100" s="208" t="s">
        <v>148</v>
      </c>
      <c r="H100" s="209">
        <v>11500</v>
      </c>
      <c r="I100" s="210"/>
      <c r="J100" s="211">
        <f>ROUND(I100*H100,2)</f>
        <v>0</v>
      </c>
      <c r="K100" s="207" t="s">
        <v>128</v>
      </c>
      <c r="L100" s="45"/>
      <c r="M100" s="212" t="s">
        <v>28</v>
      </c>
      <c r="N100" s="213" t="s">
        <v>45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129</v>
      </c>
      <c r="AT100" s="216" t="s">
        <v>124</v>
      </c>
      <c r="AU100" s="216" t="s">
        <v>84</v>
      </c>
      <c r="AY100" s="18" t="s">
        <v>122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82</v>
      </c>
      <c r="BK100" s="217">
        <f>ROUND(I100*H100,2)</f>
        <v>0</v>
      </c>
      <c r="BL100" s="18" t="s">
        <v>129</v>
      </c>
      <c r="BM100" s="216" t="s">
        <v>149</v>
      </c>
    </row>
    <row r="101" s="2" customFormat="1">
      <c r="A101" s="39"/>
      <c r="B101" s="40"/>
      <c r="C101" s="41"/>
      <c r="D101" s="218" t="s">
        <v>131</v>
      </c>
      <c r="E101" s="41"/>
      <c r="F101" s="219" t="s">
        <v>150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131</v>
      </c>
      <c r="AU101" s="18" t="s">
        <v>84</v>
      </c>
    </row>
    <row r="102" s="13" customFormat="1">
      <c r="A102" s="13"/>
      <c r="B102" s="223"/>
      <c r="C102" s="224"/>
      <c r="D102" s="225" t="s">
        <v>133</v>
      </c>
      <c r="E102" s="226" t="s">
        <v>28</v>
      </c>
      <c r="F102" s="227" t="s">
        <v>151</v>
      </c>
      <c r="G102" s="224"/>
      <c r="H102" s="228">
        <v>3840</v>
      </c>
      <c r="I102" s="229"/>
      <c r="J102" s="224"/>
      <c r="K102" s="224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133</v>
      </c>
      <c r="AU102" s="234" t="s">
        <v>84</v>
      </c>
      <c r="AV102" s="13" t="s">
        <v>84</v>
      </c>
      <c r="AW102" s="13" t="s">
        <v>35</v>
      </c>
      <c r="AX102" s="13" t="s">
        <v>74</v>
      </c>
      <c r="AY102" s="234" t="s">
        <v>122</v>
      </c>
    </row>
    <row r="103" s="13" customFormat="1">
      <c r="A103" s="13"/>
      <c r="B103" s="223"/>
      <c r="C103" s="224"/>
      <c r="D103" s="225" t="s">
        <v>133</v>
      </c>
      <c r="E103" s="226" t="s">
        <v>28</v>
      </c>
      <c r="F103" s="227" t="s">
        <v>152</v>
      </c>
      <c r="G103" s="224"/>
      <c r="H103" s="228">
        <v>7660</v>
      </c>
      <c r="I103" s="229"/>
      <c r="J103" s="224"/>
      <c r="K103" s="224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133</v>
      </c>
      <c r="AU103" s="234" t="s">
        <v>84</v>
      </c>
      <c r="AV103" s="13" t="s">
        <v>84</v>
      </c>
      <c r="AW103" s="13" t="s">
        <v>35</v>
      </c>
      <c r="AX103" s="13" t="s">
        <v>74</v>
      </c>
      <c r="AY103" s="234" t="s">
        <v>122</v>
      </c>
    </row>
    <row r="104" s="14" customFormat="1">
      <c r="A104" s="14"/>
      <c r="B104" s="235"/>
      <c r="C104" s="236"/>
      <c r="D104" s="225" t="s">
        <v>133</v>
      </c>
      <c r="E104" s="237" t="s">
        <v>28</v>
      </c>
      <c r="F104" s="238" t="s">
        <v>136</v>
      </c>
      <c r="G104" s="236"/>
      <c r="H104" s="239">
        <v>11500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133</v>
      </c>
      <c r="AU104" s="245" t="s">
        <v>84</v>
      </c>
      <c r="AV104" s="14" t="s">
        <v>129</v>
      </c>
      <c r="AW104" s="14" t="s">
        <v>35</v>
      </c>
      <c r="AX104" s="14" t="s">
        <v>82</v>
      </c>
      <c r="AY104" s="245" t="s">
        <v>122</v>
      </c>
    </row>
    <row r="105" s="2" customFormat="1" ht="24.15" customHeight="1">
      <c r="A105" s="39"/>
      <c r="B105" s="40"/>
      <c r="C105" s="205" t="s">
        <v>153</v>
      </c>
      <c r="D105" s="205" t="s">
        <v>124</v>
      </c>
      <c r="E105" s="206" t="s">
        <v>154</v>
      </c>
      <c r="F105" s="207" t="s">
        <v>155</v>
      </c>
      <c r="G105" s="208" t="s">
        <v>148</v>
      </c>
      <c r="H105" s="209">
        <v>7660</v>
      </c>
      <c r="I105" s="210"/>
      <c r="J105" s="211">
        <f>ROUND(I105*H105,2)</f>
        <v>0</v>
      </c>
      <c r="K105" s="207" t="s">
        <v>128</v>
      </c>
      <c r="L105" s="45"/>
      <c r="M105" s="212" t="s">
        <v>28</v>
      </c>
      <c r="N105" s="213" t="s">
        <v>45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129</v>
      </c>
      <c r="AT105" s="216" t="s">
        <v>124</v>
      </c>
      <c r="AU105" s="216" t="s">
        <v>84</v>
      </c>
      <c r="AY105" s="18" t="s">
        <v>122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82</v>
      </c>
      <c r="BK105" s="217">
        <f>ROUND(I105*H105,2)</f>
        <v>0</v>
      </c>
      <c r="BL105" s="18" t="s">
        <v>129</v>
      </c>
      <c r="BM105" s="216" t="s">
        <v>156</v>
      </c>
    </row>
    <row r="106" s="2" customFormat="1">
      <c r="A106" s="39"/>
      <c r="B106" s="40"/>
      <c r="C106" s="41"/>
      <c r="D106" s="218" t="s">
        <v>131</v>
      </c>
      <c r="E106" s="41"/>
      <c r="F106" s="219" t="s">
        <v>157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131</v>
      </c>
      <c r="AU106" s="18" t="s">
        <v>84</v>
      </c>
    </row>
    <row r="107" s="13" customFormat="1">
      <c r="A107" s="13"/>
      <c r="B107" s="223"/>
      <c r="C107" s="224"/>
      <c r="D107" s="225" t="s">
        <v>133</v>
      </c>
      <c r="E107" s="226" t="s">
        <v>28</v>
      </c>
      <c r="F107" s="227" t="s">
        <v>152</v>
      </c>
      <c r="G107" s="224"/>
      <c r="H107" s="228">
        <v>7660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133</v>
      </c>
      <c r="AU107" s="234" t="s">
        <v>84</v>
      </c>
      <c r="AV107" s="13" t="s">
        <v>84</v>
      </c>
      <c r="AW107" s="13" t="s">
        <v>35</v>
      </c>
      <c r="AX107" s="13" t="s">
        <v>74</v>
      </c>
      <c r="AY107" s="234" t="s">
        <v>122</v>
      </c>
    </row>
    <row r="108" s="14" customFormat="1">
      <c r="A108" s="14"/>
      <c r="B108" s="235"/>
      <c r="C108" s="236"/>
      <c r="D108" s="225" t="s">
        <v>133</v>
      </c>
      <c r="E108" s="237" t="s">
        <v>28</v>
      </c>
      <c r="F108" s="238" t="s">
        <v>136</v>
      </c>
      <c r="G108" s="236"/>
      <c r="H108" s="239">
        <v>7660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133</v>
      </c>
      <c r="AU108" s="245" t="s">
        <v>84</v>
      </c>
      <c r="AV108" s="14" t="s">
        <v>129</v>
      </c>
      <c r="AW108" s="14" t="s">
        <v>35</v>
      </c>
      <c r="AX108" s="14" t="s">
        <v>82</v>
      </c>
      <c r="AY108" s="245" t="s">
        <v>122</v>
      </c>
    </row>
    <row r="109" s="12" customFormat="1" ht="22.8" customHeight="1">
      <c r="A109" s="12"/>
      <c r="B109" s="189"/>
      <c r="C109" s="190"/>
      <c r="D109" s="191" t="s">
        <v>73</v>
      </c>
      <c r="E109" s="203" t="s">
        <v>158</v>
      </c>
      <c r="F109" s="203" t="s">
        <v>159</v>
      </c>
      <c r="G109" s="190"/>
      <c r="H109" s="190"/>
      <c r="I109" s="193"/>
      <c r="J109" s="204">
        <f>BK109</f>
        <v>0</v>
      </c>
      <c r="K109" s="190"/>
      <c r="L109" s="195"/>
      <c r="M109" s="196"/>
      <c r="N109" s="197"/>
      <c r="O109" s="197"/>
      <c r="P109" s="198">
        <f>SUM(P110:P115)</f>
        <v>0</v>
      </c>
      <c r="Q109" s="197"/>
      <c r="R109" s="198">
        <f>SUM(R110:R115)</f>
        <v>0</v>
      </c>
      <c r="S109" s="197"/>
      <c r="T109" s="199">
        <f>SUM(T110:T115)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82</v>
      </c>
      <c r="AT109" s="201" t="s">
        <v>73</v>
      </c>
      <c r="AU109" s="201" t="s">
        <v>82</v>
      </c>
      <c r="AY109" s="200" t="s">
        <v>122</v>
      </c>
      <c r="BK109" s="202">
        <f>SUM(BK110:BK115)</f>
        <v>0</v>
      </c>
    </row>
    <row r="110" s="2" customFormat="1" ht="24.15" customHeight="1">
      <c r="A110" s="39"/>
      <c r="B110" s="40"/>
      <c r="C110" s="205" t="s">
        <v>160</v>
      </c>
      <c r="D110" s="205" t="s">
        <v>124</v>
      </c>
      <c r="E110" s="206" t="s">
        <v>161</v>
      </c>
      <c r="F110" s="207" t="s">
        <v>162</v>
      </c>
      <c r="G110" s="208" t="s">
        <v>163</v>
      </c>
      <c r="H110" s="209">
        <v>1</v>
      </c>
      <c r="I110" s="210"/>
      <c r="J110" s="211">
        <f>ROUND(I110*H110,2)</f>
        <v>0</v>
      </c>
      <c r="K110" s="207" t="s">
        <v>28</v>
      </c>
      <c r="L110" s="45"/>
      <c r="M110" s="212" t="s">
        <v>28</v>
      </c>
      <c r="N110" s="213" t="s">
        <v>45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129</v>
      </c>
      <c r="AT110" s="216" t="s">
        <v>124</v>
      </c>
      <c r="AU110" s="216" t="s">
        <v>84</v>
      </c>
      <c r="AY110" s="18" t="s">
        <v>122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82</v>
      </c>
      <c r="BK110" s="217">
        <f>ROUND(I110*H110,2)</f>
        <v>0</v>
      </c>
      <c r="BL110" s="18" t="s">
        <v>129</v>
      </c>
      <c r="BM110" s="216" t="s">
        <v>164</v>
      </c>
    </row>
    <row r="111" s="13" customFormat="1">
      <c r="A111" s="13"/>
      <c r="B111" s="223"/>
      <c r="C111" s="224"/>
      <c r="D111" s="225" t="s">
        <v>133</v>
      </c>
      <c r="E111" s="226" t="s">
        <v>28</v>
      </c>
      <c r="F111" s="227" t="s">
        <v>165</v>
      </c>
      <c r="G111" s="224"/>
      <c r="H111" s="228">
        <v>1</v>
      </c>
      <c r="I111" s="229"/>
      <c r="J111" s="224"/>
      <c r="K111" s="224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133</v>
      </c>
      <c r="AU111" s="234" t="s">
        <v>84</v>
      </c>
      <c r="AV111" s="13" t="s">
        <v>84</v>
      </c>
      <c r="AW111" s="13" t="s">
        <v>35</v>
      </c>
      <c r="AX111" s="13" t="s">
        <v>74</v>
      </c>
      <c r="AY111" s="234" t="s">
        <v>122</v>
      </c>
    </row>
    <row r="112" s="14" customFormat="1">
      <c r="A112" s="14"/>
      <c r="B112" s="235"/>
      <c r="C112" s="236"/>
      <c r="D112" s="225" t="s">
        <v>133</v>
      </c>
      <c r="E112" s="237" t="s">
        <v>28</v>
      </c>
      <c r="F112" s="238" t="s">
        <v>136</v>
      </c>
      <c r="G112" s="236"/>
      <c r="H112" s="239">
        <v>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133</v>
      </c>
      <c r="AU112" s="245" t="s">
        <v>84</v>
      </c>
      <c r="AV112" s="14" t="s">
        <v>129</v>
      </c>
      <c r="AW112" s="14" t="s">
        <v>35</v>
      </c>
      <c r="AX112" s="14" t="s">
        <v>82</v>
      </c>
      <c r="AY112" s="245" t="s">
        <v>122</v>
      </c>
    </row>
    <row r="113" s="2" customFormat="1" ht="24.15" customHeight="1">
      <c r="A113" s="39"/>
      <c r="B113" s="40"/>
      <c r="C113" s="205" t="s">
        <v>166</v>
      </c>
      <c r="D113" s="205" t="s">
        <v>124</v>
      </c>
      <c r="E113" s="206" t="s">
        <v>167</v>
      </c>
      <c r="F113" s="207" t="s">
        <v>168</v>
      </c>
      <c r="G113" s="208" t="s">
        <v>163</v>
      </c>
      <c r="H113" s="209">
        <v>1</v>
      </c>
      <c r="I113" s="210"/>
      <c r="J113" s="211">
        <f>ROUND(I113*H113,2)</f>
        <v>0</v>
      </c>
      <c r="K113" s="207" t="s">
        <v>28</v>
      </c>
      <c r="L113" s="45"/>
      <c r="M113" s="212" t="s">
        <v>28</v>
      </c>
      <c r="N113" s="213" t="s">
        <v>45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129</v>
      </c>
      <c r="AT113" s="216" t="s">
        <v>124</v>
      </c>
      <c r="AU113" s="216" t="s">
        <v>84</v>
      </c>
      <c r="AY113" s="18" t="s">
        <v>122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82</v>
      </c>
      <c r="BK113" s="217">
        <f>ROUND(I113*H113,2)</f>
        <v>0</v>
      </c>
      <c r="BL113" s="18" t="s">
        <v>129</v>
      </c>
      <c r="BM113" s="216" t="s">
        <v>169</v>
      </c>
    </row>
    <row r="114" s="13" customFormat="1">
      <c r="A114" s="13"/>
      <c r="B114" s="223"/>
      <c r="C114" s="224"/>
      <c r="D114" s="225" t="s">
        <v>133</v>
      </c>
      <c r="E114" s="226" t="s">
        <v>28</v>
      </c>
      <c r="F114" s="227" t="s">
        <v>170</v>
      </c>
      <c r="G114" s="224"/>
      <c r="H114" s="228">
        <v>1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133</v>
      </c>
      <c r="AU114" s="234" t="s">
        <v>84</v>
      </c>
      <c r="AV114" s="13" t="s">
        <v>84</v>
      </c>
      <c r="AW114" s="13" t="s">
        <v>35</v>
      </c>
      <c r="AX114" s="13" t="s">
        <v>74</v>
      </c>
      <c r="AY114" s="234" t="s">
        <v>122</v>
      </c>
    </row>
    <row r="115" s="14" customFormat="1">
      <c r="A115" s="14"/>
      <c r="B115" s="235"/>
      <c r="C115" s="236"/>
      <c r="D115" s="225" t="s">
        <v>133</v>
      </c>
      <c r="E115" s="237" t="s">
        <v>28</v>
      </c>
      <c r="F115" s="238" t="s">
        <v>136</v>
      </c>
      <c r="G115" s="236"/>
      <c r="H115" s="239">
        <v>1</v>
      </c>
      <c r="I115" s="240"/>
      <c r="J115" s="236"/>
      <c r="K115" s="236"/>
      <c r="L115" s="241"/>
      <c r="M115" s="246"/>
      <c r="N115" s="247"/>
      <c r="O115" s="247"/>
      <c r="P115" s="247"/>
      <c r="Q115" s="247"/>
      <c r="R115" s="247"/>
      <c r="S115" s="247"/>
      <c r="T115" s="24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133</v>
      </c>
      <c r="AU115" s="245" t="s">
        <v>84</v>
      </c>
      <c r="AV115" s="14" t="s">
        <v>129</v>
      </c>
      <c r="AW115" s="14" t="s">
        <v>35</v>
      </c>
      <c r="AX115" s="14" t="s">
        <v>82</v>
      </c>
      <c r="AY115" s="245" t="s">
        <v>122</v>
      </c>
    </row>
    <row r="116" s="2" customFormat="1" ht="6.96" customHeight="1">
      <c r="A116" s="39"/>
      <c r="B116" s="60"/>
      <c r="C116" s="61"/>
      <c r="D116" s="61"/>
      <c r="E116" s="61"/>
      <c r="F116" s="61"/>
      <c r="G116" s="61"/>
      <c r="H116" s="61"/>
      <c r="I116" s="61"/>
      <c r="J116" s="61"/>
      <c r="K116" s="61"/>
      <c r="L116" s="45"/>
      <c r="M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</sheetData>
  <sheetProtection sheet="1" autoFilter="0" formatColumns="0" formatRows="0" objects="1" scenarios="1" spinCount="100000" saltValue="HyA5HVtGj0Kxd1uaUC44csP956+868jw+/p1pKJzmoK1StCCWrjYNHTO4dTLJ7V6+wh1e9IEuAY5grpqYAesXQ==" hashValue="aaADPXS0MUITlE0kexkoSGXv2/1TDU/S9PyGmzOww0MtgleZAM7PUWL8BlfdfgLXEWr9wSKtw5n7mRsnutU1gg==" algorithmName="SHA-512" password="CC35"/>
  <autoFilter ref="C81:K11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5_02/162351103"/>
    <hyperlink ref="F91" r:id="rId2" display="https://podminky.urs.cz/item/CS_URS_2025_02/167151111"/>
    <hyperlink ref="F96" r:id="rId3" display="https://podminky.urs.cz/item/CS_URS_2025_02/171151111"/>
    <hyperlink ref="F101" r:id="rId4" display="https://podminky.urs.cz/item/CS_URS_2025_02/181951112"/>
    <hyperlink ref="F106" r:id="rId5" display="https://podminky.urs.cz/item/CS_URS_2025_02/18225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Rekultivace skládky TKO Štěpánovice - III. etapa - 2. část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171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23. 9. 2025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</v>
      </c>
      <c r="F15" s="39"/>
      <c r="G15" s="39"/>
      <c r="H15" s="39"/>
      <c r="I15" s="133" t="s">
        <v>30</v>
      </c>
      <c r="J15" s="137" t="s">
        <v>28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30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27</v>
      </c>
      <c r="J20" s="137" t="s">
        <v>28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30</v>
      </c>
      <c r="J21" s="137" t="s">
        <v>28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27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30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ROUND((SUM(BE84:BE172)),  2)</f>
        <v>0</v>
      </c>
      <c r="G33" s="39"/>
      <c r="H33" s="39"/>
      <c r="I33" s="149">
        <v>0.20999999999999999</v>
      </c>
      <c r="J33" s="148">
        <f>ROUND(((SUM(BE84:BE172))*I33),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ROUND((SUM(BF84:BF172)),  2)</f>
        <v>0</v>
      </c>
      <c r="G34" s="39"/>
      <c r="H34" s="39"/>
      <c r="I34" s="149">
        <v>0.12</v>
      </c>
      <c r="J34" s="148">
        <f>ROUND(((SUM(BF84:BF172))*I34),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ROUND((SUM(BG84:BG172)),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ROUND((SUM(BH84:BH172)),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ROUND((SUM(BI84:BI172)),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Rekultivace skládky TKO Štěpánovice - III. etapa - 2. část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02 - Technická rekultivace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k. ú. Štěpánovice u Klatov, k. ú. Dehtín</v>
      </c>
      <c r="G52" s="41"/>
      <c r="H52" s="41"/>
      <c r="I52" s="33" t="s">
        <v>24</v>
      </c>
      <c r="J52" s="73" t="str">
        <f>IF(J12="","",J12)</f>
        <v>23. 9. 2025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26</v>
      </c>
      <c r="D54" s="41"/>
      <c r="E54" s="41"/>
      <c r="F54" s="28" t="str">
        <f>E15</f>
        <v xml:space="preserve">Odpadové hospodářství Klatovy, s. r. o., Klatovy </v>
      </c>
      <c r="G54" s="41"/>
      <c r="H54" s="41"/>
      <c r="I54" s="33" t="s">
        <v>33</v>
      </c>
      <c r="J54" s="37" t="str">
        <f>E21</f>
        <v>INTERPROJEKT ODPADY s. r. o., Praha 6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106</v>
      </c>
      <c r="E62" s="175"/>
      <c r="F62" s="175"/>
      <c r="G62" s="175"/>
      <c r="H62" s="175"/>
      <c r="I62" s="175"/>
      <c r="J62" s="176">
        <f>J129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6"/>
      <c r="C63" s="167"/>
      <c r="D63" s="168" t="s">
        <v>172</v>
      </c>
      <c r="E63" s="169"/>
      <c r="F63" s="169"/>
      <c r="G63" s="169"/>
      <c r="H63" s="169"/>
      <c r="I63" s="169"/>
      <c r="J63" s="170">
        <f>J140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2"/>
      <c r="C64" s="173"/>
      <c r="D64" s="174" t="s">
        <v>173</v>
      </c>
      <c r="E64" s="175"/>
      <c r="F64" s="175"/>
      <c r="G64" s="175"/>
      <c r="H64" s="175"/>
      <c r="I64" s="175"/>
      <c r="J64" s="176">
        <f>J141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107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Rekultivace skládky TKO Štěpánovice - III. etapa - 2. část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98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 02 - Technická rekultivace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22</v>
      </c>
      <c r="D78" s="41"/>
      <c r="E78" s="41"/>
      <c r="F78" s="28" t="str">
        <f>F12</f>
        <v>k. ú. Štěpánovice u Klatov, k. ú. Dehtín</v>
      </c>
      <c r="G78" s="41"/>
      <c r="H78" s="41"/>
      <c r="I78" s="33" t="s">
        <v>24</v>
      </c>
      <c r="J78" s="73" t="str">
        <f>IF(J12="","",J12)</f>
        <v>23. 9. 2025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40.05" customHeight="1">
      <c r="A80" s="39"/>
      <c r="B80" s="40"/>
      <c r="C80" s="33" t="s">
        <v>26</v>
      </c>
      <c r="D80" s="41"/>
      <c r="E80" s="41"/>
      <c r="F80" s="28" t="str">
        <f>E15</f>
        <v xml:space="preserve">Odpadové hospodářství Klatovy, s. r. o., Klatovy </v>
      </c>
      <c r="G80" s="41"/>
      <c r="H80" s="41"/>
      <c r="I80" s="33" t="s">
        <v>33</v>
      </c>
      <c r="J80" s="37" t="str">
        <f>E21</f>
        <v>INTERPROJEKT ODPADY s. r. o., Praha 6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31</v>
      </c>
      <c r="D81" s="41"/>
      <c r="E81" s="41"/>
      <c r="F81" s="28" t="str">
        <f>IF(E18="","",E18)</f>
        <v>Vyplň údaj</v>
      </c>
      <c r="G81" s="41"/>
      <c r="H81" s="41"/>
      <c r="I81" s="33" t="s">
        <v>36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108</v>
      </c>
      <c r="D83" s="181" t="s">
        <v>59</v>
      </c>
      <c r="E83" s="181" t="s">
        <v>55</v>
      </c>
      <c r="F83" s="181" t="s">
        <v>56</v>
      </c>
      <c r="G83" s="181" t="s">
        <v>109</v>
      </c>
      <c r="H83" s="181" t="s">
        <v>110</v>
      </c>
      <c r="I83" s="181" t="s">
        <v>111</v>
      </c>
      <c r="J83" s="181" t="s">
        <v>102</v>
      </c>
      <c r="K83" s="182" t="s">
        <v>112</v>
      </c>
      <c r="L83" s="183"/>
      <c r="M83" s="93" t="s">
        <v>28</v>
      </c>
      <c r="N83" s="94" t="s">
        <v>44</v>
      </c>
      <c r="O83" s="94" t="s">
        <v>113</v>
      </c>
      <c r="P83" s="94" t="s">
        <v>114</v>
      </c>
      <c r="Q83" s="94" t="s">
        <v>115</v>
      </c>
      <c r="R83" s="94" t="s">
        <v>116</v>
      </c>
      <c r="S83" s="94" t="s">
        <v>117</v>
      </c>
      <c r="T83" s="95" t="s">
        <v>118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119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P85+P140</f>
        <v>0</v>
      </c>
      <c r="Q84" s="97"/>
      <c r="R84" s="186">
        <f>R85+R140</f>
        <v>37.496137500000003</v>
      </c>
      <c r="S84" s="97"/>
      <c r="T84" s="187">
        <f>T85+T140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73</v>
      </c>
      <c r="AU84" s="18" t="s">
        <v>103</v>
      </c>
      <c r="BK84" s="188">
        <f>BK85+BK140</f>
        <v>0</v>
      </c>
    </row>
    <row r="85" s="12" customFormat="1" ht="25.92" customHeight="1">
      <c r="A85" s="12"/>
      <c r="B85" s="189"/>
      <c r="C85" s="190"/>
      <c r="D85" s="191" t="s">
        <v>73</v>
      </c>
      <c r="E85" s="192" t="s">
        <v>120</v>
      </c>
      <c r="F85" s="192" t="s">
        <v>121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P86+P129</f>
        <v>0</v>
      </c>
      <c r="Q85" s="197"/>
      <c r="R85" s="198">
        <f>R86+R129</f>
        <v>13.225</v>
      </c>
      <c r="S85" s="197"/>
      <c r="T85" s="199">
        <f>T86+T129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82</v>
      </c>
      <c r="AT85" s="201" t="s">
        <v>73</v>
      </c>
      <c r="AU85" s="201" t="s">
        <v>74</v>
      </c>
      <c r="AY85" s="200" t="s">
        <v>122</v>
      </c>
      <c r="BK85" s="202">
        <f>BK86+BK129</f>
        <v>0</v>
      </c>
    </row>
    <row r="86" s="12" customFormat="1" ht="22.8" customHeight="1">
      <c r="A86" s="12"/>
      <c r="B86" s="189"/>
      <c r="C86" s="190"/>
      <c r="D86" s="191" t="s">
        <v>73</v>
      </c>
      <c r="E86" s="203" t="s">
        <v>82</v>
      </c>
      <c r="F86" s="203" t="s">
        <v>123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SUM(P87:P128)</f>
        <v>0</v>
      </c>
      <c r="Q86" s="197"/>
      <c r="R86" s="198">
        <f>SUM(R87:R128)</f>
        <v>0</v>
      </c>
      <c r="S86" s="197"/>
      <c r="T86" s="199">
        <f>SUM(T87:T128)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82</v>
      </c>
      <c r="AT86" s="201" t="s">
        <v>73</v>
      </c>
      <c r="AU86" s="201" t="s">
        <v>82</v>
      </c>
      <c r="AY86" s="200" t="s">
        <v>122</v>
      </c>
      <c r="BK86" s="202">
        <f>SUM(BK87:BK128)</f>
        <v>0</v>
      </c>
    </row>
    <row r="87" s="2" customFormat="1" ht="24.15" customHeight="1">
      <c r="A87" s="39"/>
      <c r="B87" s="40"/>
      <c r="C87" s="205" t="s">
        <v>82</v>
      </c>
      <c r="D87" s="205" t="s">
        <v>124</v>
      </c>
      <c r="E87" s="206" t="s">
        <v>174</v>
      </c>
      <c r="F87" s="207" t="s">
        <v>175</v>
      </c>
      <c r="G87" s="208" t="s">
        <v>127</v>
      </c>
      <c r="H87" s="209">
        <v>59.399999999999999</v>
      </c>
      <c r="I87" s="210"/>
      <c r="J87" s="211">
        <f>ROUND(I87*H87,2)</f>
        <v>0</v>
      </c>
      <c r="K87" s="207" t="s">
        <v>128</v>
      </c>
      <c r="L87" s="45"/>
      <c r="M87" s="212" t="s">
        <v>28</v>
      </c>
      <c r="N87" s="213" t="s">
        <v>45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129</v>
      </c>
      <c r="AT87" s="216" t="s">
        <v>124</v>
      </c>
      <c r="AU87" s="216" t="s">
        <v>84</v>
      </c>
      <c r="AY87" s="18" t="s">
        <v>122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82</v>
      </c>
      <c r="BK87" s="217">
        <f>ROUND(I87*H87,2)</f>
        <v>0</v>
      </c>
      <c r="BL87" s="18" t="s">
        <v>129</v>
      </c>
      <c r="BM87" s="216" t="s">
        <v>176</v>
      </c>
    </row>
    <row r="88" s="2" customFormat="1">
      <c r="A88" s="39"/>
      <c r="B88" s="40"/>
      <c r="C88" s="41"/>
      <c r="D88" s="218" t="s">
        <v>131</v>
      </c>
      <c r="E88" s="41"/>
      <c r="F88" s="219" t="s">
        <v>177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131</v>
      </c>
      <c r="AU88" s="18" t="s">
        <v>84</v>
      </c>
    </row>
    <row r="89" s="13" customFormat="1">
      <c r="A89" s="13"/>
      <c r="B89" s="223"/>
      <c r="C89" s="224"/>
      <c r="D89" s="225" t="s">
        <v>133</v>
      </c>
      <c r="E89" s="226" t="s">
        <v>28</v>
      </c>
      <c r="F89" s="227" t="s">
        <v>178</v>
      </c>
      <c r="G89" s="224"/>
      <c r="H89" s="228">
        <v>59.399999999999999</v>
      </c>
      <c r="I89" s="229"/>
      <c r="J89" s="224"/>
      <c r="K89" s="224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133</v>
      </c>
      <c r="AU89" s="234" t="s">
        <v>84</v>
      </c>
      <c r="AV89" s="13" t="s">
        <v>84</v>
      </c>
      <c r="AW89" s="13" t="s">
        <v>35</v>
      </c>
      <c r="AX89" s="13" t="s">
        <v>74</v>
      </c>
      <c r="AY89" s="234" t="s">
        <v>122</v>
      </c>
    </row>
    <row r="90" s="14" customFormat="1">
      <c r="A90" s="14"/>
      <c r="B90" s="235"/>
      <c r="C90" s="236"/>
      <c r="D90" s="225" t="s">
        <v>133</v>
      </c>
      <c r="E90" s="237" t="s">
        <v>28</v>
      </c>
      <c r="F90" s="238" t="s">
        <v>136</v>
      </c>
      <c r="G90" s="236"/>
      <c r="H90" s="239">
        <v>59.399999999999999</v>
      </c>
      <c r="I90" s="240"/>
      <c r="J90" s="236"/>
      <c r="K90" s="236"/>
      <c r="L90" s="241"/>
      <c r="M90" s="242"/>
      <c r="N90" s="243"/>
      <c r="O90" s="243"/>
      <c r="P90" s="243"/>
      <c r="Q90" s="243"/>
      <c r="R90" s="243"/>
      <c r="S90" s="243"/>
      <c r="T90" s="24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5" t="s">
        <v>133</v>
      </c>
      <c r="AU90" s="245" t="s">
        <v>84</v>
      </c>
      <c r="AV90" s="14" t="s">
        <v>129</v>
      </c>
      <c r="AW90" s="14" t="s">
        <v>35</v>
      </c>
      <c r="AX90" s="14" t="s">
        <v>82</v>
      </c>
      <c r="AY90" s="245" t="s">
        <v>122</v>
      </c>
    </row>
    <row r="91" s="2" customFormat="1" ht="24.15" customHeight="1">
      <c r="A91" s="39"/>
      <c r="B91" s="40"/>
      <c r="C91" s="205" t="s">
        <v>84</v>
      </c>
      <c r="D91" s="205" t="s">
        <v>124</v>
      </c>
      <c r="E91" s="206" t="s">
        <v>179</v>
      </c>
      <c r="F91" s="207" t="s">
        <v>180</v>
      </c>
      <c r="G91" s="208" t="s">
        <v>127</v>
      </c>
      <c r="H91" s="209">
        <v>64.799999999999997</v>
      </c>
      <c r="I91" s="210"/>
      <c r="J91" s="211">
        <f>ROUND(I91*H91,2)</f>
        <v>0</v>
      </c>
      <c r="K91" s="207" t="s">
        <v>128</v>
      </c>
      <c r="L91" s="45"/>
      <c r="M91" s="212" t="s">
        <v>28</v>
      </c>
      <c r="N91" s="213" t="s">
        <v>45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129</v>
      </c>
      <c r="AT91" s="216" t="s">
        <v>124</v>
      </c>
      <c r="AU91" s="216" t="s">
        <v>84</v>
      </c>
      <c r="AY91" s="18" t="s">
        <v>122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82</v>
      </c>
      <c r="BK91" s="217">
        <f>ROUND(I91*H91,2)</f>
        <v>0</v>
      </c>
      <c r="BL91" s="18" t="s">
        <v>129</v>
      </c>
      <c r="BM91" s="216" t="s">
        <v>181</v>
      </c>
    </row>
    <row r="92" s="2" customFormat="1">
      <c r="A92" s="39"/>
      <c r="B92" s="40"/>
      <c r="C92" s="41"/>
      <c r="D92" s="218" t="s">
        <v>131</v>
      </c>
      <c r="E92" s="41"/>
      <c r="F92" s="219" t="s">
        <v>182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131</v>
      </c>
      <c r="AU92" s="18" t="s">
        <v>84</v>
      </c>
    </row>
    <row r="93" s="13" customFormat="1">
      <c r="A93" s="13"/>
      <c r="B93" s="223"/>
      <c r="C93" s="224"/>
      <c r="D93" s="225" t="s">
        <v>133</v>
      </c>
      <c r="E93" s="226" t="s">
        <v>28</v>
      </c>
      <c r="F93" s="227" t="s">
        <v>183</v>
      </c>
      <c r="G93" s="224"/>
      <c r="H93" s="228">
        <v>64.799999999999997</v>
      </c>
      <c r="I93" s="229"/>
      <c r="J93" s="224"/>
      <c r="K93" s="224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133</v>
      </c>
      <c r="AU93" s="234" t="s">
        <v>84</v>
      </c>
      <c r="AV93" s="13" t="s">
        <v>84</v>
      </c>
      <c r="AW93" s="13" t="s">
        <v>35</v>
      </c>
      <c r="AX93" s="13" t="s">
        <v>74</v>
      </c>
      <c r="AY93" s="234" t="s">
        <v>122</v>
      </c>
    </row>
    <row r="94" s="14" customFormat="1">
      <c r="A94" s="14"/>
      <c r="B94" s="235"/>
      <c r="C94" s="236"/>
      <c r="D94" s="225" t="s">
        <v>133</v>
      </c>
      <c r="E94" s="237" t="s">
        <v>28</v>
      </c>
      <c r="F94" s="238" t="s">
        <v>136</v>
      </c>
      <c r="G94" s="236"/>
      <c r="H94" s="239">
        <v>64.799999999999997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133</v>
      </c>
      <c r="AU94" s="245" t="s">
        <v>84</v>
      </c>
      <c r="AV94" s="14" t="s">
        <v>129</v>
      </c>
      <c r="AW94" s="14" t="s">
        <v>35</v>
      </c>
      <c r="AX94" s="14" t="s">
        <v>82</v>
      </c>
      <c r="AY94" s="245" t="s">
        <v>122</v>
      </c>
    </row>
    <row r="95" s="2" customFormat="1" ht="37.8" customHeight="1">
      <c r="A95" s="39"/>
      <c r="B95" s="40"/>
      <c r="C95" s="205" t="s">
        <v>141</v>
      </c>
      <c r="D95" s="205" t="s">
        <v>124</v>
      </c>
      <c r="E95" s="206" t="s">
        <v>125</v>
      </c>
      <c r="F95" s="207" t="s">
        <v>126</v>
      </c>
      <c r="G95" s="208" t="s">
        <v>127</v>
      </c>
      <c r="H95" s="209">
        <v>17250</v>
      </c>
      <c r="I95" s="210"/>
      <c r="J95" s="211">
        <f>ROUND(I95*H95,2)</f>
        <v>0</v>
      </c>
      <c r="K95" s="207" t="s">
        <v>128</v>
      </c>
      <c r="L95" s="45"/>
      <c r="M95" s="212" t="s">
        <v>28</v>
      </c>
      <c r="N95" s="213" t="s">
        <v>45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129</v>
      </c>
      <c r="AT95" s="216" t="s">
        <v>124</v>
      </c>
      <c r="AU95" s="216" t="s">
        <v>84</v>
      </c>
      <c r="AY95" s="18" t="s">
        <v>122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82</v>
      </c>
      <c r="BK95" s="217">
        <f>ROUND(I95*H95,2)</f>
        <v>0</v>
      </c>
      <c r="BL95" s="18" t="s">
        <v>129</v>
      </c>
      <c r="BM95" s="216" t="s">
        <v>184</v>
      </c>
    </row>
    <row r="96" s="2" customFormat="1">
      <c r="A96" s="39"/>
      <c r="B96" s="40"/>
      <c r="C96" s="41"/>
      <c r="D96" s="218" t="s">
        <v>131</v>
      </c>
      <c r="E96" s="41"/>
      <c r="F96" s="219" t="s">
        <v>132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131</v>
      </c>
      <c r="AU96" s="18" t="s">
        <v>84</v>
      </c>
    </row>
    <row r="97" s="13" customFormat="1">
      <c r="A97" s="13"/>
      <c r="B97" s="223"/>
      <c r="C97" s="224"/>
      <c r="D97" s="225" t="s">
        <v>133</v>
      </c>
      <c r="E97" s="226" t="s">
        <v>28</v>
      </c>
      <c r="F97" s="227" t="s">
        <v>185</v>
      </c>
      <c r="G97" s="224"/>
      <c r="H97" s="228">
        <v>4608</v>
      </c>
      <c r="I97" s="229"/>
      <c r="J97" s="224"/>
      <c r="K97" s="224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133</v>
      </c>
      <c r="AU97" s="234" t="s">
        <v>84</v>
      </c>
      <c r="AV97" s="13" t="s">
        <v>84</v>
      </c>
      <c r="AW97" s="13" t="s">
        <v>35</v>
      </c>
      <c r="AX97" s="13" t="s">
        <v>74</v>
      </c>
      <c r="AY97" s="234" t="s">
        <v>122</v>
      </c>
    </row>
    <row r="98" s="13" customFormat="1">
      <c r="A98" s="13"/>
      <c r="B98" s="223"/>
      <c r="C98" s="224"/>
      <c r="D98" s="225" t="s">
        <v>133</v>
      </c>
      <c r="E98" s="226" t="s">
        <v>28</v>
      </c>
      <c r="F98" s="227" t="s">
        <v>186</v>
      </c>
      <c r="G98" s="224"/>
      <c r="H98" s="228">
        <v>9192</v>
      </c>
      <c r="I98" s="229"/>
      <c r="J98" s="224"/>
      <c r="K98" s="224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133</v>
      </c>
      <c r="AU98" s="234" t="s">
        <v>84</v>
      </c>
      <c r="AV98" s="13" t="s">
        <v>84</v>
      </c>
      <c r="AW98" s="13" t="s">
        <v>35</v>
      </c>
      <c r="AX98" s="13" t="s">
        <v>74</v>
      </c>
      <c r="AY98" s="234" t="s">
        <v>122</v>
      </c>
    </row>
    <row r="99" s="13" customFormat="1">
      <c r="A99" s="13"/>
      <c r="B99" s="223"/>
      <c r="C99" s="224"/>
      <c r="D99" s="225" t="s">
        <v>133</v>
      </c>
      <c r="E99" s="226" t="s">
        <v>28</v>
      </c>
      <c r="F99" s="227" t="s">
        <v>187</v>
      </c>
      <c r="G99" s="224"/>
      <c r="H99" s="228">
        <v>1152</v>
      </c>
      <c r="I99" s="229"/>
      <c r="J99" s="224"/>
      <c r="K99" s="224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133</v>
      </c>
      <c r="AU99" s="234" t="s">
        <v>84</v>
      </c>
      <c r="AV99" s="13" t="s">
        <v>84</v>
      </c>
      <c r="AW99" s="13" t="s">
        <v>35</v>
      </c>
      <c r="AX99" s="13" t="s">
        <v>74</v>
      </c>
      <c r="AY99" s="234" t="s">
        <v>122</v>
      </c>
    </row>
    <row r="100" s="13" customFormat="1">
      <c r="A100" s="13"/>
      <c r="B100" s="223"/>
      <c r="C100" s="224"/>
      <c r="D100" s="225" t="s">
        <v>133</v>
      </c>
      <c r="E100" s="226" t="s">
        <v>28</v>
      </c>
      <c r="F100" s="227" t="s">
        <v>188</v>
      </c>
      <c r="G100" s="224"/>
      <c r="H100" s="228">
        <v>2298</v>
      </c>
      <c r="I100" s="229"/>
      <c r="J100" s="224"/>
      <c r="K100" s="224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133</v>
      </c>
      <c r="AU100" s="234" t="s">
        <v>84</v>
      </c>
      <c r="AV100" s="13" t="s">
        <v>84</v>
      </c>
      <c r="AW100" s="13" t="s">
        <v>35</v>
      </c>
      <c r="AX100" s="13" t="s">
        <v>74</v>
      </c>
      <c r="AY100" s="234" t="s">
        <v>122</v>
      </c>
    </row>
    <row r="101" s="14" customFormat="1">
      <c r="A101" s="14"/>
      <c r="B101" s="235"/>
      <c r="C101" s="236"/>
      <c r="D101" s="225" t="s">
        <v>133</v>
      </c>
      <c r="E101" s="237" t="s">
        <v>28</v>
      </c>
      <c r="F101" s="238" t="s">
        <v>136</v>
      </c>
      <c r="G101" s="236"/>
      <c r="H101" s="239">
        <v>17250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133</v>
      </c>
      <c r="AU101" s="245" t="s">
        <v>84</v>
      </c>
      <c r="AV101" s="14" t="s">
        <v>129</v>
      </c>
      <c r="AW101" s="14" t="s">
        <v>35</v>
      </c>
      <c r="AX101" s="14" t="s">
        <v>82</v>
      </c>
      <c r="AY101" s="245" t="s">
        <v>122</v>
      </c>
    </row>
    <row r="102" s="2" customFormat="1" ht="24.15" customHeight="1">
      <c r="A102" s="39"/>
      <c r="B102" s="40"/>
      <c r="C102" s="205" t="s">
        <v>129</v>
      </c>
      <c r="D102" s="205" t="s">
        <v>124</v>
      </c>
      <c r="E102" s="206" t="s">
        <v>137</v>
      </c>
      <c r="F102" s="207" t="s">
        <v>138</v>
      </c>
      <c r="G102" s="208" t="s">
        <v>127</v>
      </c>
      <c r="H102" s="209">
        <v>17250</v>
      </c>
      <c r="I102" s="210"/>
      <c r="J102" s="211">
        <f>ROUND(I102*H102,2)</f>
        <v>0</v>
      </c>
      <c r="K102" s="207" t="s">
        <v>128</v>
      </c>
      <c r="L102" s="45"/>
      <c r="M102" s="212" t="s">
        <v>28</v>
      </c>
      <c r="N102" s="213" t="s">
        <v>45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129</v>
      </c>
      <c r="AT102" s="216" t="s">
        <v>124</v>
      </c>
      <c r="AU102" s="216" t="s">
        <v>84</v>
      </c>
      <c r="AY102" s="18" t="s">
        <v>122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82</v>
      </c>
      <c r="BK102" s="217">
        <f>ROUND(I102*H102,2)</f>
        <v>0</v>
      </c>
      <c r="BL102" s="18" t="s">
        <v>129</v>
      </c>
      <c r="BM102" s="216" t="s">
        <v>189</v>
      </c>
    </row>
    <row r="103" s="2" customFormat="1">
      <c r="A103" s="39"/>
      <c r="B103" s="40"/>
      <c r="C103" s="41"/>
      <c r="D103" s="218" t="s">
        <v>131</v>
      </c>
      <c r="E103" s="41"/>
      <c r="F103" s="219" t="s">
        <v>140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131</v>
      </c>
      <c r="AU103" s="18" t="s">
        <v>84</v>
      </c>
    </row>
    <row r="104" s="13" customFormat="1">
      <c r="A104" s="13"/>
      <c r="B104" s="223"/>
      <c r="C104" s="224"/>
      <c r="D104" s="225" t="s">
        <v>133</v>
      </c>
      <c r="E104" s="226" t="s">
        <v>28</v>
      </c>
      <c r="F104" s="227" t="s">
        <v>185</v>
      </c>
      <c r="G104" s="224"/>
      <c r="H104" s="228">
        <v>4608</v>
      </c>
      <c r="I104" s="229"/>
      <c r="J104" s="224"/>
      <c r="K104" s="224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133</v>
      </c>
      <c r="AU104" s="234" t="s">
        <v>84</v>
      </c>
      <c r="AV104" s="13" t="s">
        <v>84</v>
      </c>
      <c r="AW104" s="13" t="s">
        <v>35</v>
      </c>
      <c r="AX104" s="13" t="s">
        <v>74</v>
      </c>
      <c r="AY104" s="234" t="s">
        <v>122</v>
      </c>
    </row>
    <row r="105" s="13" customFormat="1">
      <c r="A105" s="13"/>
      <c r="B105" s="223"/>
      <c r="C105" s="224"/>
      <c r="D105" s="225" t="s">
        <v>133</v>
      </c>
      <c r="E105" s="226" t="s">
        <v>28</v>
      </c>
      <c r="F105" s="227" t="s">
        <v>186</v>
      </c>
      <c r="G105" s="224"/>
      <c r="H105" s="228">
        <v>9192</v>
      </c>
      <c r="I105" s="229"/>
      <c r="J105" s="224"/>
      <c r="K105" s="224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133</v>
      </c>
      <c r="AU105" s="234" t="s">
        <v>84</v>
      </c>
      <c r="AV105" s="13" t="s">
        <v>84</v>
      </c>
      <c r="AW105" s="13" t="s">
        <v>35</v>
      </c>
      <c r="AX105" s="13" t="s">
        <v>74</v>
      </c>
      <c r="AY105" s="234" t="s">
        <v>122</v>
      </c>
    </row>
    <row r="106" s="13" customFormat="1">
      <c r="A106" s="13"/>
      <c r="B106" s="223"/>
      <c r="C106" s="224"/>
      <c r="D106" s="225" t="s">
        <v>133</v>
      </c>
      <c r="E106" s="226" t="s">
        <v>28</v>
      </c>
      <c r="F106" s="227" t="s">
        <v>187</v>
      </c>
      <c r="G106" s="224"/>
      <c r="H106" s="228">
        <v>1152</v>
      </c>
      <c r="I106" s="229"/>
      <c r="J106" s="224"/>
      <c r="K106" s="224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133</v>
      </c>
      <c r="AU106" s="234" t="s">
        <v>84</v>
      </c>
      <c r="AV106" s="13" t="s">
        <v>84</v>
      </c>
      <c r="AW106" s="13" t="s">
        <v>35</v>
      </c>
      <c r="AX106" s="13" t="s">
        <v>74</v>
      </c>
      <c r="AY106" s="234" t="s">
        <v>122</v>
      </c>
    </row>
    <row r="107" s="13" customFormat="1">
      <c r="A107" s="13"/>
      <c r="B107" s="223"/>
      <c r="C107" s="224"/>
      <c r="D107" s="225" t="s">
        <v>133</v>
      </c>
      <c r="E107" s="226" t="s">
        <v>28</v>
      </c>
      <c r="F107" s="227" t="s">
        <v>188</v>
      </c>
      <c r="G107" s="224"/>
      <c r="H107" s="228">
        <v>2298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133</v>
      </c>
      <c r="AU107" s="234" t="s">
        <v>84</v>
      </c>
      <c r="AV107" s="13" t="s">
        <v>84</v>
      </c>
      <c r="AW107" s="13" t="s">
        <v>35</v>
      </c>
      <c r="AX107" s="13" t="s">
        <v>74</v>
      </c>
      <c r="AY107" s="234" t="s">
        <v>122</v>
      </c>
    </row>
    <row r="108" s="14" customFormat="1">
      <c r="A108" s="14"/>
      <c r="B108" s="235"/>
      <c r="C108" s="236"/>
      <c r="D108" s="225" t="s">
        <v>133</v>
      </c>
      <c r="E108" s="237" t="s">
        <v>28</v>
      </c>
      <c r="F108" s="238" t="s">
        <v>136</v>
      </c>
      <c r="G108" s="236"/>
      <c r="H108" s="239">
        <v>17250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133</v>
      </c>
      <c r="AU108" s="245" t="s">
        <v>84</v>
      </c>
      <c r="AV108" s="14" t="s">
        <v>129</v>
      </c>
      <c r="AW108" s="14" t="s">
        <v>35</v>
      </c>
      <c r="AX108" s="14" t="s">
        <v>82</v>
      </c>
      <c r="AY108" s="245" t="s">
        <v>122</v>
      </c>
    </row>
    <row r="109" s="2" customFormat="1" ht="24.15" customHeight="1">
      <c r="A109" s="39"/>
      <c r="B109" s="40"/>
      <c r="C109" s="205" t="s">
        <v>153</v>
      </c>
      <c r="D109" s="205" t="s">
        <v>124</v>
      </c>
      <c r="E109" s="206" t="s">
        <v>142</v>
      </c>
      <c r="F109" s="207" t="s">
        <v>143</v>
      </c>
      <c r="G109" s="208" t="s">
        <v>127</v>
      </c>
      <c r="H109" s="209">
        <v>13800</v>
      </c>
      <c r="I109" s="210"/>
      <c r="J109" s="211">
        <f>ROUND(I109*H109,2)</f>
        <v>0</v>
      </c>
      <c r="K109" s="207" t="s">
        <v>128</v>
      </c>
      <c r="L109" s="45"/>
      <c r="M109" s="212" t="s">
        <v>28</v>
      </c>
      <c r="N109" s="213" t="s">
        <v>45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129</v>
      </c>
      <c r="AT109" s="216" t="s">
        <v>124</v>
      </c>
      <c r="AU109" s="216" t="s">
        <v>84</v>
      </c>
      <c r="AY109" s="18" t="s">
        <v>122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82</v>
      </c>
      <c r="BK109" s="217">
        <f>ROUND(I109*H109,2)</f>
        <v>0</v>
      </c>
      <c r="BL109" s="18" t="s">
        <v>129</v>
      </c>
      <c r="BM109" s="216" t="s">
        <v>190</v>
      </c>
    </row>
    <row r="110" s="2" customFormat="1">
      <c r="A110" s="39"/>
      <c r="B110" s="40"/>
      <c r="C110" s="41"/>
      <c r="D110" s="218" t="s">
        <v>131</v>
      </c>
      <c r="E110" s="41"/>
      <c r="F110" s="219" t="s">
        <v>145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131</v>
      </c>
      <c r="AU110" s="18" t="s">
        <v>84</v>
      </c>
    </row>
    <row r="111" s="13" customFormat="1">
      <c r="A111" s="13"/>
      <c r="B111" s="223"/>
      <c r="C111" s="224"/>
      <c r="D111" s="225" t="s">
        <v>133</v>
      </c>
      <c r="E111" s="226" t="s">
        <v>28</v>
      </c>
      <c r="F111" s="227" t="s">
        <v>185</v>
      </c>
      <c r="G111" s="224"/>
      <c r="H111" s="228">
        <v>4608</v>
      </c>
      <c r="I111" s="229"/>
      <c r="J111" s="224"/>
      <c r="K111" s="224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133</v>
      </c>
      <c r="AU111" s="234" t="s">
        <v>84</v>
      </c>
      <c r="AV111" s="13" t="s">
        <v>84</v>
      </c>
      <c r="AW111" s="13" t="s">
        <v>35</v>
      </c>
      <c r="AX111" s="13" t="s">
        <v>74</v>
      </c>
      <c r="AY111" s="234" t="s">
        <v>122</v>
      </c>
    </row>
    <row r="112" s="13" customFormat="1">
      <c r="A112" s="13"/>
      <c r="B112" s="223"/>
      <c r="C112" s="224"/>
      <c r="D112" s="225" t="s">
        <v>133</v>
      </c>
      <c r="E112" s="226" t="s">
        <v>28</v>
      </c>
      <c r="F112" s="227" t="s">
        <v>186</v>
      </c>
      <c r="G112" s="224"/>
      <c r="H112" s="228">
        <v>9192</v>
      </c>
      <c r="I112" s="229"/>
      <c r="J112" s="224"/>
      <c r="K112" s="224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133</v>
      </c>
      <c r="AU112" s="234" t="s">
        <v>84</v>
      </c>
      <c r="AV112" s="13" t="s">
        <v>84</v>
      </c>
      <c r="AW112" s="13" t="s">
        <v>35</v>
      </c>
      <c r="AX112" s="13" t="s">
        <v>74</v>
      </c>
      <c r="AY112" s="234" t="s">
        <v>122</v>
      </c>
    </row>
    <row r="113" s="14" customFormat="1">
      <c r="A113" s="14"/>
      <c r="B113" s="235"/>
      <c r="C113" s="236"/>
      <c r="D113" s="225" t="s">
        <v>133</v>
      </c>
      <c r="E113" s="237" t="s">
        <v>28</v>
      </c>
      <c r="F113" s="238" t="s">
        <v>136</v>
      </c>
      <c r="G113" s="236"/>
      <c r="H113" s="239">
        <v>13800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133</v>
      </c>
      <c r="AU113" s="245" t="s">
        <v>84</v>
      </c>
      <c r="AV113" s="14" t="s">
        <v>129</v>
      </c>
      <c r="AW113" s="14" t="s">
        <v>35</v>
      </c>
      <c r="AX113" s="14" t="s">
        <v>82</v>
      </c>
      <c r="AY113" s="245" t="s">
        <v>122</v>
      </c>
    </row>
    <row r="114" s="2" customFormat="1" ht="24.15" customHeight="1">
      <c r="A114" s="39"/>
      <c r="B114" s="40"/>
      <c r="C114" s="205" t="s">
        <v>160</v>
      </c>
      <c r="D114" s="205" t="s">
        <v>124</v>
      </c>
      <c r="E114" s="206" t="s">
        <v>191</v>
      </c>
      <c r="F114" s="207" t="s">
        <v>192</v>
      </c>
      <c r="G114" s="208" t="s">
        <v>127</v>
      </c>
      <c r="H114" s="209">
        <v>124.2</v>
      </c>
      <c r="I114" s="210"/>
      <c r="J114" s="211">
        <f>ROUND(I114*H114,2)</f>
        <v>0</v>
      </c>
      <c r="K114" s="207" t="s">
        <v>128</v>
      </c>
      <c r="L114" s="45"/>
      <c r="M114" s="212" t="s">
        <v>28</v>
      </c>
      <c r="N114" s="213" t="s">
        <v>45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129</v>
      </c>
      <c r="AT114" s="216" t="s">
        <v>124</v>
      </c>
      <c r="AU114" s="216" t="s">
        <v>84</v>
      </c>
      <c r="AY114" s="18" t="s">
        <v>122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82</v>
      </c>
      <c r="BK114" s="217">
        <f>ROUND(I114*H114,2)</f>
        <v>0</v>
      </c>
      <c r="BL114" s="18" t="s">
        <v>129</v>
      </c>
      <c r="BM114" s="216" t="s">
        <v>193</v>
      </c>
    </row>
    <row r="115" s="2" customFormat="1">
      <c r="A115" s="39"/>
      <c r="B115" s="40"/>
      <c r="C115" s="41"/>
      <c r="D115" s="218" t="s">
        <v>131</v>
      </c>
      <c r="E115" s="41"/>
      <c r="F115" s="219" t="s">
        <v>194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131</v>
      </c>
      <c r="AU115" s="18" t="s">
        <v>84</v>
      </c>
    </row>
    <row r="116" s="13" customFormat="1">
      <c r="A116" s="13"/>
      <c r="B116" s="223"/>
      <c r="C116" s="224"/>
      <c r="D116" s="225" t="s">
        <v>133</v>
      </c>
      <c r="E116" s="226" t="s">
        <v>28</v>
      </c>
      <c r="F116" s="227" t="s">
        <v>195</v>
      </c>
      <c r="G116" s="224"/>
      <c r="H116" s="228">
        <v>59.399999999999999</v>
      </c>
      <c r="I116" s="229"/>
      <c r="J116" s="224"/>
      <c r="K116" s="224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133</v>
      </c>
      <c r="AU116" s="234" t="s">
        <v>84</v>
      </c>
      <c r="AV116" s="13" t="s">
        <v>84</v>
      </c>
      <c r="AW116" s="13" t="s">
        <v>35</v>
      </c>
      <c r="AX116" s="13" t="s">
        <v>74</v>
      </c>
      <c r="AY116" s="234" t="s">
        <v>122</v>
      </c>
    </row>
    <row r="117" s="13" customFormat="1">
      <c r="A117" s="13"/>
      <c r="B117" s="223"/>
      <c r="C117" s="224"/>
      <c r="D117" s="225" t="s">
        <v>133</v>
      </c>
      <c r="E117" s="226" t="s">
        <v>28</v>
      </c>
      <c r="F117" s="227" t="s">
        <v>196</v>
      </c>
      <c r="G117" s="224"/>
      <c r="H117" s="228">
        <v>64.799999999999997</v>
      </c>
      <c r="I117" s="229"/>
      <c r="J117" s="224"/>
      <c r="K117" s="224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133</v>
      </c>
      <c r="AU117" s="234" t="s">
        <v>84</v>
      </c>
      <c r="AV117" s="13" t="s">
        <v>84</v>
      </c>
      <c r="AW117" s="13" t="s">
        <v>35</v>
      </c>
      <c r="AX117" s="13" t="s">
        <v>74</v>
      </c>
      <c r="AY117" s="234" t="s">
        <v>122</v>
      </c>
    </row>
    <row r="118" s="14" customFormat="1">
      <c r="A118" s="14"/>
      <c r="B118" s="235"/>
      <c r="C118" s="236"/>
      <c r="D118" s="225" t="s">
        <v>133</v>
      </c>
      <c r="E118" s="237" t="s">
        <v>28</v>
      </c>
      <c r="F118" s="238" t="s">
        <v>136</v>
      </c>
      <c r="G118" s="236"/>
      <c r="H118" s="239">
        <v>124.19999999999999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133</v>
      </c>
      <c r="AU118" s="245" t="s">
        <v>84</v>
      </c>
      <c r="AV118" s="14" t="s">
        <v>129</v>
      </c>
      <c r="AW118" s="14" t="s">
        <v>35</v>
      </c>
      <c r="AX118" s="14" t="s">
        <v>82</v>
      </c>
      <c r="AY118" s="245" t="s">
        <v>122</v>
      </c>
    </row>
    <row r="119" s="2" customFormat="1" ht="21.75" customHeight="1">
      <c r="A119" s="39"/>
      <c r="B119" s="40"/>
      <c r="C119" s="205" t="s">
        <v>166</v>
      </c>
      <c r="D119" s="205" t="s">
        <v>124</v>
      </c>
      <c r="E119" s="206" t="s">
        <v>197</v>
      </c>
      <c r="F119" s="207" t="s">
        <v>198</v>
      </c>
      <c r="G119" s="208" t="s">
        <v>148</v>
      </c>
      <c r="H119" s="209">
        <v>11500</v>
      </c>
      <c r="I119" s="210"/>
      <c r="J119" s="211">
        <f>ROUND(I119*H119,2)</f>
        <v>0</v>
      </c>
      <c r="K119" s="207" t="s">
        <v>128</v>
      </c>
      <c r="L119" s="45"/>
      <c r="M119" s="212" t="s">
        <v>28</v>
      </c>
      <c r="N119" s="213" t="s">
        <v>45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129</v>
      </c>
      <c r="AT119" s="216" t="s">
        <v>124</v>
      </c>
      <c r="AU119" s="216" t="s">
        <v>84</v>
      </c>
      <c r="AY119" s="18" t="s">
        <v>122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82</v>
      </c>
      <c r="BK119" s="217">
        <f>ROUND(I119*H119,2)</f>
        <v>0</v>
      </c>
      <c r="BL119" s="18" t="s">
        <v>129</v>
      </c>
      <c r="BM119" s="216" t="s">
        <v>199</v>
      </c>
    </row>
    <row r="120" s="2" customFormat="1">
      <c r="A120" s="39"/>
      <c r="B120" s="40"/>
      <c r="C120" s="41"/>
      <c r="D120" s="218" t="s">
        <v>131</v>
      </c>
      <c r="E120" s="41"/>
      <c r="F120" s="219" t="s">
        <v>200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131</v>
      </c>
      <c r="AU120" s="18" t="s">
        <v>84</v>
      </c>
    </row>
    <row r="121" s="13" customFormat="1">
      <c r="A121" s="13"/>
      <c r="B121" s="223"/>
      <c r="C121" s="224"/>
      <c r="D121" s="225" t="s">
        <v>133</v>
      </c>
      <c r="E121" s="226" t="s">
        <v>28</v>
      </c>
      <c r="F121" s="227" t="s">
        <v>201</v>
      </c>
      <c r="G121" s="224"/>
      <c r="H121" s="228">
        <v>3840</v>
      </c>
      <c r="I121" s="229"/>
      <c r="J121" s="224"/>
      <c r="K121" s="224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133</v>
      </c>
      <c r="AU121" s="234" t="s">
        <v>84</v>
      </c>
      <c r="AV121" s="13" t="s">
        <v>84</v>
      </c>
      <c r="AW121" s="13" t="s">
        <v>35</v>
      </c>
      <c r="AX121" s="13" t="s">
        <v>74</v>
      </c>
      <c r="AY121" s="234" t="s">
        <v>122</v>
      </c>
    </row>
    <row r="122" s="13" customFormat="1">
      <c r="A122" s="13"/>
      <c r="B122" s="223"/>
      <c r="C122" s="224"/>
      <c r="D122" s="225" t="s">
        <v>133</v>
      </c>
      <c r="E122" s="226" t="s">
        <v>28</v>
      </c>
      <c r="F122" s="227" t="s">
        <v>202</v>
      </c>
      <c r="G122" s="224"/>
      <c r="H122" s="228">
        <v>7660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133</v>
      </c>
      <c r="AU122" s="234" t="s">
        <v>84</v>
      </c>
      <c r="AV122" s="13" t="s">
        <v>84</v>
      </c>
      <c r="AW122" s="13" t="s">
        <v>35</v>
      </c>
      <c r="AX122" s="13" t="s">
        <v>74</v>
      </c>
      <c r="AY122" s="234" t="s">
        <v>122</v>
      </c>
    </row>
    <row r="123" s="14" customFormat="1">
      <c r="A123" s="14"/>
      <c r="B123" s="235"/>
      <c r="C123" s="236"/>
      <c r="D123" s="225" t="s">
        <v>133</v>
      </c>
      <c r="E123" s="237" t="s">
        <v>28</v>
      </c>
      <c r="F123" s="238" t="s">
        <v>136</v>
      </c>
      <c r="G123" s="236"/>
      <c r="H123" s="239">
        <v>11500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133</v>
      </c>
      <c r="AU123" s="245" t="s">
        <v>84</v>
      </c>
      <c r="AV123" s="14" t="s">
        <v>129</v>
      </c>
      <c r="AW123" s="14" t="s">
        <v>35</v>
      </c>
      <c r="AX123" s="14" t="s">
        <v>82</v>
      </c>
      <c r="AY123" s="245" t="s">
        <v>122</v>
      </c>
    </row>
    <row r="124" s="2" customFormat="1" ht="21.75" customHeight="1">
      <c r="A124" s="39"/>
      <c r="B124" s="40"/>
      <c r="C124" s="205" t="s">
        <v>203</v>
      </c>
      <c r="D124" s="205" t="s">
        <v>124</v>
      </c>
      <c r="E124" s="206" t="s">
        <v>146</v>
      </c>
      <c r="F124" s="207" t="s">
        <v>147</v>
      </c>
      <c r="G124" s="208" t="s">
        <v>148</v>
      </c>
      <c r="H124" s="209">
        <v>11500</v>
      </c>
      <c r="I124" s="210"/>
      <c r="J124" s="211">
        <f>ROUND(I124*H124,2)</f>
        <v>0</v>
      </c>
      <c r="K124" s="207" t="s">
        <v>128</v>
      </c>
      <c r="L124" s="45"/>
      <c r="M124" s="212" t="s">
        <v>28</v>
      </c>
      <c r="N124" s="213" t="s">
        <v>45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129</v>
      </c>
      <c r="AT124" s="216" t="s">
        <v>124</v>
      </c>
      <c r="AU124" s="216" t="s">
        <v>84</v>
      </c>
      <c r="AY124" s="18" t="s">
        <v>122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82</v>
      </c>
      <c r="BK124" s="217">
        <f>ROUND(I124*H124,2)</f>
        <v>0</v>
      </c>
      <c r="BL124" s="18" t="s">
        <v>129</v>
      </c>
      <c r="BM124" s="216" t="s">
        <v>204</v>
      </c>
    </row>
    <row r="125" s="2" customFormat="1">
      <c r="A125" s="39"/>
      <c r="B125" s="40"/>
      <c r="C125" s="41"/>
      <c r="D125" s="218" t="s">
        <v>131</v>
      </c>
      <c r="E125" s="41"/>
      <c r="F125" s="219" t="s">
        <v>150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131</v>
      </c>
      <c r="AU125" s="18" t="s">
        <v>84</v>
      </c>
    </row>
    <row r="126" s="13" customFormat="1">
      <c r="A126" s="13"/>
      <c r="B126" s="223"/>
      <c r="C126" s="224"/>
      <c r="D126" s="225" t="s">
        <v>133</v>
      </c>
      <c r="E126" s="226" t="s">
        <v>28</v>
      </c>
      <c r="F126" s="227" t="s">
        <v>151</v>
      </c>
      <c r="G126" s="224"/>
      <c r="H126" s="228">
        <v>3840</v>
      </c>
      <c r="I126" s="229"/>
      <c r="J126" s="224"/>
      <c r="K126" s="224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133</v>
      </c>
      <c r="AU126" s="234" t="s">
        <v>84</v>
      </c>
      <c r="AV126" s="13" t="s">
        <v>84</v>
      </c>
      <c r="AW126" s="13" t="s">
        <v>35</v>
      </c>
      <c r="AX126" s="13" t="s">
        <v>74</v>
      </c>
      <c r="AY126" s="234" t="s">
        <v>122</v>
      </c>
    </row>
    <row r="127" s="13" customFormat="1">
      <c r="A127" s="13"/>
      <c r="B127" s="223"/>
      <c r="C127" s="224"/>
      <c r="D127" s="225" t="s">
        <v>133</v>
      </c>
      <c r="E127" s="226" t="s">
        <v>28</v>
      </c>
      <c r="F127" s="227" t="s">
        <v>152</v>
      </c>
      <c r="G127" s="224"/>
      <c r="H127" s="228">
        <v>7660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133</v>
      </c>
      <c r="AU127" s="234" t="s">
        <v>84</v>
      </c>
      <c r="AV127" s="13" t="s">
        <v>84</v>
      </c>
      <c r="AW127" s="13" t="s">
        <v>35</v>
      </c>
      <c r="AX127" s="13" t="s">
        <v>74</v>
      </c>
      <c r="AY127" s="234" t="s">
        <v>122</v>
      </c>
    </row>
    <row r="128" s="14" customFormat="1">
      <c r="A128" s="14"/>
      <c r="B128" s="235"/>
      <c r="C128" s="236"/>
      <c r="D128" s="225" t="s">
        <v>133</v>
      </c>
      <c r="E128" s="237" t="s">
        <v>28</v>
      </c>
      <c r="F128" s="238" t="s">
        <v>136</v>
      </c>
      <c r="G128" s="236"/>
      <c r="H128" s="239">
        <v>11500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133</v>
      </c>
      <c r="AU128" s="245" t="s">
        <v>84</v>
      </c>
      <c r="AV128" s="14" t="s">
        <v>129</v>
      </c>
      <c r="AW128" s="14" t="s">
        <v>35</v>
      </c>
      <c r="AX128" s="14" t="s">
        <v>82</v>
      </c>
      <c r="AY128" s="245" t="s">
        <v>122</v>
      </c>
    </row>
    <row r="129" s="12" customFormat="1" ht="22.8" customHeight="1">
      <c r="A129" s="12"/>
      <c r="B129" s="189"/>
      <c r="C129" s="190"/>
      <c r="D129" s="191" t="s">
        <v>73</v>
      </c>
      <c r="E129" s="203" t="s">
        <v>158</v>
      </c>
      <c r="F129" s="203" t="s">
        <v>159</v>
      </c>
      <c r="G129" s="190"/>
      <c r="H129" s="190"/>
      <c r="I129" s="193"/>
      <c r="J129" s="204">
        <f>BK129</f>
        <v>0</v>
      </c>
      <c r="K129" s="190"/>
      <c r="L129" s="195"/>
      <c r="M129" s="196"/>
      <c r="N129" s="197"/>
      <c r="O129" s="197"/>
      <c r="P129" s="198">
        <f>SUM(P130:P139)</f>
        <v>0</v>
      </c>
      <c r="Q129" s="197"/>
      <c r="R129" s="198">
        <f>SUM(R130:R139)</f>
        <v>13.225</v>
      </c>
      <c r="S129" s="197"/>
      <c r="T129" s="199">
        <f>SUM(T130:T139)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0" t="s">
        <v>82</v>
      </c>
      <c r="AT129" s="201" t="s">
        <v>73</v>
      </c>
      <c r="AU129" s="201" t="s">
        <v>82</v>
      </c>
      <c r="AY129" s="200" t="s">
        <v>122</v>
      </c>
      <c r="BK129" s="202">
        <f>SUM(BK130:BK139)</f>
        <v>0</v>
      </c>
    </row>
    <row r="130" s="2" customFormat="1" ht="16.5" customHeight="1">
      <c r="A130" s="39"/>
      <c r="B130" s="40"/>
      <c r="C130" s="205" t="s">
        <v>158</v>
      </c>
      <c r="D130" s="205" t="s">
        <v>124</v>
      </c>
      <c r="E130" s="206" t="s">
        <v>205</v>
      </c>
      <c r="F130" s="207" t="s">
        <v>206</v>
      </c>
      <c r="G130" s="208" t="s">
        <v>148</v>
      </c>
      <c r="H130" s="209">
        <v>11500</v>
      </c>
      <c r="I130" s="210"/>
      <c r="J130" s="211">
        <f>ROUND(I130*H130,2)</f>
        <v>0</v>
      </c>
      <c r="K130" s="207" t="s">
        <v>28</v>
      </c>
      <c r="L130" s="45"/>
      <c r="M130" s="212" t="s">
        <v>28</v>
      </c>
      <c r="N130" s="213" t="s">
        <v>45</v>
      </c>
      <c r="O130" s="85"/>
      <c r="P130" s="214">
        <f>O130*H130</f>
        <v>0</v>
      </c>
      <c r="Q130" s="214">
        <v>0.00046000000000000001</v>
      </c>
      <c r="R130" s="214">
        <f>Q130*H130</f>
        <v>5.29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129</v>
      </c>
      <c r="AT130" s="216" t="s">
        <v>124</v>
      </c>
      <c r="AU130" s="216" t="s">
        <v>84</v>
      </c>
      <c r="AY130" s="18" t="s">
        <v>122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82</v>
      </c>
      <c r="BK130" s="217">
        <f>ROUND(I130*H130,2)</f>
        <v>0</v>
      </c>
      <c r="BL130" s="18" t="s">
        <v>129</v>
      </c>
      <c r="BM130" s="216" t="s">
        <v>207</v>
      </c>
    </row>
    <row r="131" s="13" customFormat="1">
      <c r="A131" s="13"/>
      <c r="B131" s="223"/>
      <c r="C131" s="224"/>
      <c r="D131" s="225" t="s">
        <v>133</v>
      </c>
      <c r="E131" s="226" t="s">
        <v>28</v>
      </c>
      <c r="F131" s="227" t="s">
        <v>208</v>
      </c>
      <c r="G131" s="224"/>
      <c r="H131" s="228">
        <v>11500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133</v>
      </c>
      <c r="AU131" s="234" t="s">
        <v>84</v>
      </c>
      <c r="AV131" s="13" t="s">
        <v>84</v>
      </c>
      <c r="AW131" s="13" t="s">
        <v>35</v>
      </c>
      <c r="AX131" s="13" t="s">
        <v>74</v>
      </c>
      <c r="AY131" s="234" t="s">
        <v>122</v>
      </c>
    </row>
    <row r="132" s="14" customFormat="1">
      <c r="A132" s="14"/>
      <c r="B132" s="235"/>
      <c r="C132" s="236"/>
      <c r="D132" s="225" t="s">
        <v>133</v>
      </c>
      <c r="E132" s="237" t="s">
        <v>28</v>
      </c>
      <c r="F132" s="238" t="s">
        <v>136</v>
      </c>
      <c r="G132" s="236"/>
      <c r="H132" s="239">
        <v>11500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133</v>
      </c>
      <c r="AU132" s="245" t="s">
        <v>84</v>
      </c>
      <c r="AV132" s="14" t="s">
        <v>129</v>
      </c>
      <c r="AW132" s="14" t="s">
        <v>35</v>
      </c>
      <c r="AX132" s="14" t="s">
        <v>82</v>
      </c>
      <c r="AY132" s="245" t="s">
        <v>122</v>
      </c>
    </row>
    <row r="133" s="2" customFormat="1" ht="16.5" customHeight="1">
      <c r="A133" s="39"/>
      <c r="B133" s="40"/>
      <c r="C133" s="205" t="s">
        <v>209</v>
      </c>
      <c r="D133" s="205" t="s">
        <v>124</v>
      </c>
      <c r="E133" s="206" t="s">
        <v>210</v>
      </c>
      <c r="F133" s="207" t="s">
        <v>211</v>
      </c>
      <c r="G133" s="208" t="s">
        <v>148</v>
      </c>
      <c r="H133" s="209">
        <v>11500</v>
      </c>
      <c r="I133" s="210"/>
      <c r="J133" s="211">
        <f>ROUND(I133*H133,2)</f>
        <v>0</v>
      </c>
      <c r="K133" s="207" t="s">
        <v>128</v>
      </c>
      <c r="L133" s="45"/>
      <c r="M133" s="212" t="s">
        <v>28</v>
      </c>
      <c r="N133" s="213" t="s">
        <v>45</v>
      </c>
      <c r="O133" s="85"/>
      <c r="P133" s="214">
        <f>O133*H133</f>
        <v>0</v>
      </c>
      <c r="Q133" s="214">
        <v>0.00068999999999999997</v>
      </c>
      <c r="R133" s="214">
        <f>Q133*H133</f>
        <v>7.9349999999999996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129</v>
      </c>
      <c r="AT133" s="216" t="s">
        <v>124</v>
      </c>
      <c r="AU133" s="216" t="s">
        <v>84</v>
      </c>
      <c r="AY133" s="18" t="s">
        <v>122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82</v>
      </c>
      <c r="BK133" s="217">
        <f>ROUND(I133*H133,2)</f>
        <v>0</v>
      </c>
      <c r="BL133" s="18" t="s">
        <v>129</v>
      </c>
      <c r="BM133" s="216" t="s">
        <v>212</v>
      </c>
    </row>
    <row r="134" s="2" customFormat="1">
      <c r="A134" s="39"/>
      <c r="B134" s="40"/>
      <c r="C134" s="41"/>
      <c r="D134" s="218" t="s">
        <v>131</v>
      </c>
      <c r="E134" s="41"/>
      <c r="F134" s="219" t="s">
        <v>213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131</v>
      </c>
      <c r="AU134" s="18" t="s">
        <v>84</v>
      </c>
    </row>
    <row r="135" s="13" customFormat="1">
      <c r="A135" s="13"/>
      <c r="B135" s="223"/>
      <c r="C135" s="224"/>
      <c r="D135" s="225" t="s">
        <v>133</v>
      </c>
      <c r="E135" s="226" t="s">
        <v>28</v>
      </c>
      <c r="F135" s="227" t="s">
        <v>214</v>
      </c>
      <c r="G135" s="224"/>
      <c r="H135" s="228">
        <v>11500</v>
      </c>
      <c r="I135" s="229"/>
      <c r="J135" s="224"/>
      <c r="K135" s="224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133</v>
      </c>
      <c r="AU135" s="234" t="s">
        <v>84</v>
      </c>
      <c r="AV135" s="13" t="s">
        <v>84</v>
      </c>
      <c r="AW135" s="13" t="s">
        <v>35</v>
      </c>
      <c r="AX135" s="13" t="s">
        <v>74</v>
      </c>
      <c r="AY135" s="234" t="s">
        <v>122</v>
      </c>
    </row>
    <row r="136" s="14" customFormat="1">
      <c r="A136" s="14"/>
      <c r="B136" s="235"/>
      <c r="C136" s="236"/>
      <c r="D136" s="225" t="s">
        <v>133</v>
      </c>
      <c r="E136" s="237" t="s">
        <v>28</v>
      </c>
      <c r="F136" s="238" t="s">
        <v>136</v>
      </c>
      <c r="G136" s="236"/>
      <c r="H136" s="239">
        <v>11500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133</v>
      </c>
      <c r="AU136" s="245" t="s">
        <v>84</v>
      </c>
      <c r="AV136" s="14" t="s">
        <v>129</v>
      </c>
      <c r="AW136" s="14" t="s">
        <v>35</v>
      </c>
      <c r="AX136" s="14" t="s">
        <v>82</v>
      </c>
      <c r="AY136" s="245" t="s">
        <v>122</v>
      </c>
    </row>
    <row r="137" s="2" customFormat="1" ht="24.15" customHeight="1">
      <c r="A137" s="39"/>
      <c r="B137" s="40"/>
      <c r="C137" s="205" t="s">
        <v>215</v>
      </c>
      <c r="D137" s="205" t="s">
        <v>124</v>
      </c>
      <c r="E137" s="206" t="s">
        <v>216</v>
      </c>
      <c r="F137" s="207" t="s">
        <v>217</v>
      </c>
      <c r="G137" s="208" t="s">
        <v>163</v>
      </c>
      <c r="H137" s="209">
        <v>1</v>
      </c>
      <c r="I137" s="210"/>
      <c r="J137" s="211">
        <f>ROUND(I137*H137,2)</f>
        <v>0</v>
      </c>
      <c r="K137" s="207" t="s">
        <v>28</v>
      </c>
      <c r="L137" s="45"/>
      <c r="M137" s="212" t="s">
        <v>28</v>
      </c>
      <c r="N137" s="213" t="s">
        <v>45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129</v>
      </c>
      <c r="AT137" s="216" t="s">
        <v>124</v>
      </c>
      <c r="AU137" s="216" t="s">
        <v>84</v>
      </c>
      <c r="AY137" s="18" t="s">
        <v>122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82</v>
      </c>
      <c r="BK137" s="217">
        <f>ROUND(I137*H137,2)</f>
        <v>0</v>
      </c>
      <c r="BL137" s="18" t="s">
        <v>129</v>
      </c>
      <c r="BM137" s="216" t="s">
        <v>218</v>
      </c>
    </row>
    <row r="138" s="13" customFormat="1">
      <c r="A138" s="13"/>
      <c r="B138" s="223"/>
      <c r="C138" s="224"/>
      <c r="D138" s="225" t="s">
        <v>133</v>
      </c>
      <c r="E138" s="226" t="s">
        <v>28</v>
      </c>
      <c r="F138" s="227" t="s">
        <v>219</v>
      </c>
      <c r="G138" s="224"/>
      <c r="H138" s="228">
        <v>1</v>
      </c>
      <c r="I138" s="229"/>
      <c r="J138" s="224"/>
      <c r="K138" s="224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133</v>
      </c>
      <c r="AU138" s="234" t="s">
        <v>84</v>
      </c>
      <c r="AV138" s="13" t="s">
        <v>84</v>
      </c>
      <c r="AW138" s="13" t="s">
        <v>35</v>
      </c>
      <c r="AX138" s="13" t="s">
        <v>74</v>
      </c>
      <c r="AY138" s="234" t="s">
        <v>122</v>
      </c>
    </row>
    <row r="139" s="14" customFormat="1">
      <c r="A139" s="14"/>
      <c r="B139" s="235"/>
      <c r="C139" s="236"/>
      <c r="D139" s="225" t="s">
        <v>133</v>
      </c>
      <c r="E139" s="237" t="s">
        <v>28</v>
      </c>
      <c r="F139" s="238" t="s">
        <v>136</v>
      </c>
      <c r="G139" s="236"/>
      <c r="H139" s="239">
        <v>1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133</v>
      </c>
      <c r="AU139" s="245" t="s">
        <v>84</v>
      </c>
      <c r="AV139" s="14" t="s">
        <v>129</v>
      </c>
      <c r="AW139" s="14" t="s">
        <v>35</v>
      </c>
      <c r="AX139" s="14" t="s">
        <v>82</v>
      </c>
      <c r="AY139" s="245" t="s">
        <v>122</v>
      </c>
    </row>
    <row r="140" s="12" customFormat="1" ht="25.92" customHeight="1">
      <c r="A140" s="12"/>
      <c r="B140" s="189"/>
      <c r="C140" s="190"/>
      <c r="D140" s="191" t="s">
        <v>73</v>
      </c>
      <c r="E140" s="192" t="s">
        <v>220</v>
      </c>
      <c r="F140" s="192" t="s">
        <v>221</v>
      </c>
      <c r="G140" s="190"/>
      <c r="H140" s="190"/>
      <c r="I140" s="193"/>
      <c r="J140" s="194">
        <f>BK140</f>
        <v>0</v>
      </c>
      <c r="K140" s="190"/>
      <c r="L140" s="195"/>
      <c r="M140" s="196"/>
      <c r="N140" s="197"/>
      <c r="O140" s="197"/>
      <c r="P140" s="198">
        <f>P141</f>
        <v>0</v>
      </c>
      <c r="Q140" s="197"/>
      <c r="R140" s="198">
        <f>R141</f>
        <v>24.271137500000002</v>
      </c>
      <c r="S140" s="197"/>
      <c r="T140" s="199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84</v>
      </c>
      <c r="AT140" s="201" t="s">
        <v>73</v>
      </c>
      <c r="AU140" s="201" t="s">
        <v>74</v>
      </c>
      <c r="AY140" s="200" t="s">
        <v>122</v>
      </c>
      <c r="BK140" s="202">
        <f>BK141</f>
        <v>0</v>
      </c>
    </row>
    <row r="141" s="12" customFormat="1" ht="22.8" customHeight="1">
      <c r="A141" s="12"/>
      <c r="B141" s="189"/>
      <c r="C141" s="190"/>
      <c r="D141" s="191" t="s">
        <v>73</v>
      </c>
      <c r="E141" s="203" t="s">
        <v>222</v>
      </c>
      <c r="F141" s="203" t="s">
        <v>223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SUM(P142:P172)</f>
        <v>0</v>
      </c>
      <c r="Q141" s="197"/>
      <c r="R141" s="198">
        <f>SUM(R142:R172)</f>
        <v>24.271137500000002</v>
      </c>
      <c r="S141" s="197"/>
      <c r="T141" s="199">
        <f>SUM(T142:T172)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84</v>
      </c>
      <c r="AT141" s="201" t="s">
        <v>73</v>
      </c>
      <c r="AU141" s="201" t="s">
        <v>82</v>
      </c>
      <c r="AY141" s="200" t="s">
        <v>122</v>
      </c>
      <c r="BK141" s="202">
        <f>SUM(BK142:BK172)</f>
        <v>0</v>
      </c>
    </row>
    <row r="142" s="2" customFormat="1" ht="16.5" customHeight="1">
      <c r="A142" s="39"/>
      <c r="B142" s="40"/>
      <c r="C142" s="205" t="s">
        <v>8</v>
      </c>
      <c r="D142" s="205" t="s">
        <v>124</v>
      </c>
      <c r="E142" s="206" t="s">
        <v>224</v>
      </c>
      <c r="F142" s="207" t="s">
        <v>225</v>
      </c>
      <c r="G142" s="208" t="s">
        <v>148</v>
      </c>
      <c r="H142" s="209">
        <v>3840</v>
      </c>
      <c r="I142" s="210"/>
      <c r="J142" s="211">
        <f>ROUND(I142*H142,2)</f>
        <v>0</v>
      </c>
      <c r="K142" s="207" t="s">
        <v>28</v>
      </c>
      <c r="L142" s="45"/>
      <c r="M142" s="212" t="s">
        <v>28</v>
      </c>
      <c r="N142" s="213" t="s">
        <v>45</v>
      </c>
      <c r="O142" s="85"/>
      <c r="P142" s="214">
        <f>O142*H142</f>
        <v>0</v>
      </c>
      <c r="Q142" s="214">
        <v>0.00076999999999999996</v>
      </c>
      <c r="R142" s="214">
        <f>Q142*H142</f>
        <v>2.9567999999999999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226</v>
      </c>
      <c r="AT142" s="216" t="s">
        <v>124</v>
      </c>
      <c r="AU142" s="216" t="s">
        <v>84</v>
      </c>
      <c r="AY142" s="18" t="s">
        <v>122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82</v>
      </c>
      <c r="BK142" s="217">
        <f>ROUND(I142*H142,2)</f>
        <v>0</v>
      </c>
      <c r="BL142" s="18" t="s">
        <v>226</v>
      </c>
      <c r="BM142" s="216" t="s">
        <v>227</v>
      </c>
    </row>
    <row r="143" s="13" customFormat="1">
      <c r="A143" s="13"/>
      <c r="B143" s="223"/>
      <c r="C143" s="224"/>
      <c r="D143" s="225" t="s">
        <v>133</v>
      </c>
      <c r="E143" s="226" t="s">
        <v>28</v>
      </c>
      <c r="F143" s="227" t="s">
        <v>151</v>
      </c>
      <c r="G143" s="224"/>
      <c r="H143" s="228">
        <v>3840</v>
      </c>
      <c r="I143" s="229"/>
      <c r="J143" s="224"/>
      <c r="K143" s="224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133</v>
      </c>
      <c r="AU143" s="234" t="s">
        <v>84</v>
      </c>
      <c r="AV143" s="13" t="s">
        <v>84</v>
      </c>
      <c r="AW143" s="13" t="s">
        <v>35</v>
      </c>
      <c r="AX143" s="13" t="s">
        <v>74</v>
      </c>
      <c r="AY143" s="234" t="s">
        <v>122</v>
      </c>
    </row>
    <row r="144" s="14" customFormat="1">
      <c r="A144" s="14"/>
      <c r="B144" s="235"/>
      <c r="C144" s="236"/>
      <c r="D144" s="225" t="s">
        <v>133</v>
      </c>
      <c r="E144" s="237" t="s">
        <v>28</v>
      </c>
      <c r="F144" s="238" t="s">
        <v>136</v>
      </c>
      <c r="G144" s="236"/>
      <c r="H144" s="239">
        <v>3840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133</v>
      </c>
      <c r="AU144" s="245" t="s">
        <v>84</v>
      </c>
      <c r="AV144" s="14" t="s">
        <v>129</v>
      </c>
      <c r="AW144" s="14" t="s">
        <v>35</v>
      </c>
      <c r="AX144" s="14" t="s">
        <v>82</v>
      </c>
      <c r="AY144" s="245" t="s">
        <v>122</v>
      </c>
    </row>
    <row r="145" s="2" customFormat="1" ht="16.5" customHeight="1">
      <c r="A145" s="39"/>
      <c r="B145" s="40"/>
      <c r="C145" s="249" t="s">
        <v>228</v>
      </c>
      <c r="D145" s="249" t="s">
        <v>229</v>
      </c>
      <c r="E145" s="250" t="s">
        <v>230</v>
      </c>
      <c r="F145" s="251" t="s">
        <v>231</v>
      </c>
      <c r="G145" s="252" t="s">
        <v>148</v>
      </c>
      <c r="H145" s="253">
        <v>4475.5200000000004</v>
      </c>
      <c r="I145" s="254"/>
      <c r="J145" s="255">
        <f>ROUND(I145*H145,2)</f>
        <v>0</v>
      </c>
      <c r="K145" s="251" t="s">
        <v>28</v>
      </c>
      <c r="L145" s="256"/>
      <c r="M145" s="257" t="s">
        <v>28</v>
      </c>
      <c r="N145" s="258" t="s">
        <v>45</v>
      </c>
      <c r="O145" s="85"/>
      <c r="P145" s="214">
        <f>O145*H145</f>
        <v>0</v>
      </c>
      <c r="Q145" s="214">
        <v>0.00115</v>
      </c>
      <c r="R145" s="214">
        <f>Q145*H145</f>
        <v>5.1468480000000003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232</v>
      </c>
      <c r="AT145" s="216" t="s">
        <v>229</v>
      </c>
      <c r="AU145" s="216" t="s">
        <v>84</v>
      </c>
      <c r="AY145" s="18" t="s">
        <v>122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82</v>
      </c>
      <c r="BK145" s="217">
        <f>ROUND(I145*H145,2)</f>
        <v>0</v>
      </c>
      <c r="BL145" s="18" t="s">
        <v>226</v>
      </c>
      <c r="BM145" s="216" t="s">
        <v>233</v>
      </c>
    </row>
    <row r="146" s="13" customFormat="1">
      <c r="A146" s="13"/>
      <c r="B146" s="223"/>
      <c r="C146" s="224"/>
      <c r="D146" s="225" t="s">
        <v>133</v>
      </c>
      <c r="E146" s="226" t="s">
        <v>28</v>
      </c>
      <c r="F146" s="227" t="s">
        <v>234</v>
      </c>
      <c r="G146" s="224"/>
      <c r="H146" s="228">
        <v>3840</v>
      </c>
      <c r="I146" s="229"/>
      <c r="J146" s="224"/>
      <c r="K146" s="224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133</v>
      </c>
      <c r="AU146" s="234" t="s">
        <v>84</v>
      </c>
      <c r="AV146" s="13" t="s">
        <v>84</v>
      </c>
      <c r="AW146" s="13" t="s">
        <v>35</v>
      </c>
      <c r="AX146" s="13" t="s">
        <v>74</v>
      </c>
      <c r="AY146" s="234" t="s">
        <v>122</v>
      </c>
    </row>
    <row r="147" s="14" customFormat="1">
      <c r="A147" s="14"/>
      <c r="B147" s="235"/>
      <c r="C147" s="236"/>
      <c r="D147" s="225" t="s">
        <v>133</v>
      </c>
      <c r="E147" s="237" t="s">
        <v>28</v>
      </c>
      <c r="F147" s="238" t="s">
        <v>136</v>
      </c>
      <c r="G147" s="236"/>
      <c r="H147" s="239">
        <v>3840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133</v>
      </c>
      <c r="AU147" s="245" t="s">
        <v>84</v>
      </c>
      <c r="AV147" s="14" t="s">
        <v>129</v>
      </c>
      <c r="AW147" s="14" t="s">
        <v>35</v>
      </c>
      <c r="AX147" s="14" t="s">
        <v>82</v>
      </c>
      <c r="AY147" s="245" t="s">
        <v>122</v>
      </c>
    </row>
    <row r="148" s="13" customFormat="1">
      <c r="A148" s="13"/>
      <c r="B148" s="223"/>
      <c r="C148" s="224"/>
      <c r="D148" s="225" t="s">
        <v>133</v>
      </c>
      <c r="E148" s="224"/>
      <c r="F148" s="227" t="s">
        <v>235</v>
      </c>
      <c r="G148" s="224"/>
      <c r="H148" s="228">
        <v>4475.5200000000004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133</v>
      </c>
      <c r="AU148" s="234" t="s">
        <v>84</v>
      </c>
      <c r="AV148" s="13" t="s">
        <v>84</v>
      </c>
      <c r="AW148" s="13" t="s">
        <v>4</v>
      </c>
      <c r="AX148" s="13" t="s">
        <v>82</v>
      </c>
      <c r="AY148" s="234" t="s">
        <v>122</v>
      </c>
    </row>
    <row r="149" s="2" customFormat="1" ht="16.5" customHeight="1">
      <c r="A149" s="39"/>
      <c r="B149" s="40"/>
      <c r="C149" s="205" t="s">
        <v>236</v>
      </c>
      <c r="D149" s="205" t="s">
        <v>124</v>
      </c>
      <c r="E149" s="206" t="s">
        <v>237</v>
      </c>
      <c r="F149" s="207" t="s">
        <v>238</v>
      </c>
      <c r="G149" s="208" t="s">
        <v>148</v>
      </c>
      <c r="H149" s="209">
        <v>7660</v>
      </c>
      <c r="I149" s="210"/>
      <c r="J149" s="211">
        <f>ROUND(I149*H149,2)</f>
        <v>0</v>
      </c>
      <c r="K149" s="207" t="s">
        <v>28</v>
      </c>
      <c r="L149" s="45"/>
      <c r="M149" s="212" t="s">
        <v>28</v>
      </c>
      <c r="N149" s="213" t="s">
        <v>45</v>
      </c>
      <c r="O149" s="85"/>
      <c r="P149" s="214">
        <f>O149*H149</f>
        <v>0</v>
      </c>
      <c r="Q149" s="214">
        <v>0.00076999999999999996</v>
      </c>
      <c r="R149" s="214">
        <f>Q149*H149</f>
        <v>5.8982000000000001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226</v>
      </c>
      <c r="AT149" s="216" t="s">
        <v>124</v>
      </c>
      <c r="AU149" s="216" t="s">
        <v>84</v>
      </c>
      <c r="AY149" s="18" t="s">
        <v>122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82</v>
      </c>
      <c r="BK149" s="217">
        <f>ROUND(I149*H149,2)</f>
        <v>0</v>
      </c>
      <c r="BL149" s="18" t="s">
        <v>226</v>
      </c>
      <c r="BM149" s="216" t="s">
        <v>239</v>
      </c>
    </row>
    <row r="150" s="13" customFormat="1">
      <c r="A150" s="13"/>
      <c r="B150" s="223"/>
      <c r="C150" s="224"/>
      <c r="D150" s="225" t="s">
        <v>133</v>
      </c>
      <c r="E150" s="226" t="s">
        <v>28</v>
      </c>
      <c r="F150" s="227" t="s">
        <v>152</v>
      </c>
      <c r="G150" s="224"/>
      <c r="H150" s="228">
        <v>7660</v>
      </c>
      <c r="I150" s="229"/>
      <c r="J150" s="224"/>
      <c r="K150" s="224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133</v>
      </c>
      <c r="AU150" s="234" t="s">
        <v>84</v>
      </c>
      <c r="AV150" s="13" t="s">
        <v>84</v>
      </c>
      <c r="AW150" s="13" t="s">
        <v>35</v>
      </c>
      <c r="AX150" s="13" t="s">
        <v>74</v>
      </c>
      <c r="AY150" s="234" t="s">
        <v>122</v>
      </c>
    </row>
    <row r="151" s="14" customFormat="1">
      <c r="A151" s="14"/>
      <c r="B151" s="235"/>
      <c r="C151" s="236"/>
      <c r="D151" s="225" t="s">
        <v>133</v>
      </c>
      <c r="E151" s="237" t="s">
        <v>28</v>
      </c>
      <c r="F151" s="238" t="s">
        <v>136</v>
      </c>
      <c r="G151" s="236"/>
      <c r="H151" s="239">
        <v>7660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133</v>
      </c>
      <c r="AU151" s="245" t="s">
        <v>84</v>
      </c>
      <c r="AV151" s="14" t="s">
        <v>129</v>
      </c>
      <c r="AW151" s="14" t="s">
        <v>35</v>
      </c>
      <c r="AX151" s="14" t="s">
        <v>82</v>
      </c>
      <c r="AY151" s="245" t="s">
        <v>122</v>
      </c>
    </row>
    <row r="152" s="2" customFormat="1" ht="21.75" customHeight="1">
      <c r="A152" s="39"/>
      <c r="B152" s="40"/>
      <c r="C152" s="249" t="s">
        <v>240</v>
      </c>
      <c r="D152" s="249" t="s">
        <v>229</v>
      </c>
      <c r="E152" s="250" t="s">
        <v>241</v>
      </c>
      <c r="F152" s="251" t="s">
        <v>242</v>
      </c>
      <c r="G152" s="252" t="s">
        <v>148</v>
      </c>
      <c r="H152" s="253">
        <v>8927.7299999999996</v>
      </c>
      <c r="I152" s="254"/>
      <c r="J152" s="255">
        <f>ROUND(I152*H152,2)</f>
        <v>0</v>
      </c>
      <c r="K152" s="251" t="s">
        <v>28</v>
      </c>
      <c r="L152" s="256"/>
      <c r="M152" s="257" t="s">
        <v>28</v>
      </c>
      <c r="N152" s="258" t="s">
        <v>45</v>
      </c>
      <c r="O152" s="85"/>
      <c r="P152" s="214">
        <f>O152*H152</f>
        <v>0</v>
      </c>
      <c r="Q152" s="214">
        <v>0.00115</v>
      </c>
      <c r="R152" s="214">
        <f>Q152*H152</f>
        <v>10.2668895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232</v>
      </c>
      <c r="AT152" s="216" t="s">
        <v>229</v>
      </c>
      <c r="AU152" s="216" t="s">
        <v>84</v>
      </c>
      <c r="AY152" s="18" t="s">
        <v>122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82</v>
      </c>
      <c r="BK152" s="217">
        <f>ROUND(I152*H152,2)</f>
        <v>0</v>
      </c>
      <c r="BL152" s="18" t="s">
        <v>226</v>
      </c>
      <c r="BM152" s="216" t="s">
        <v>243</v>
      </c>
    </row>
    <row r="153" s="13" customFormat="1">
      <c r="A153" s="13"/>
      <c r="B153" s="223"/>
      <c r="C153" s="224"/>
      <c r="D153" s="225" t="s">
        <v>133</v>
      </c>
      <c r="E153" s="226" t="s">
        <v>28</v>
      </c>
      <c r="F153" s="227" t="s">
        <v>244</v>
      </c>
      <c r="G153" s="224"/>
      <c r="H153" s="228">
        <v>7660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133</v>
      </c>
      <c r="AU153" s="234" t="s">
        <v>84</v>
      </c>
      <c r="AV153" s="13" t="s">
        <v>84</v>
      </c>
      <c r="AW153" s="13" t="s">
        <v>35</v>
      </c>
      <c r="AX153" s="13" t="s">
        <v>74</v>
      </c>
      <c r="AY153" s="234" t="s">
        <v>122</v>
      </c>
    </row>
    <row r="154" s="14" customFormat="1">
      <c r="A154" s="14"/>
      <c r="B154" s="235"/>
      <c r="C154" s="236"/>
      <c r="D154" s="225" t="s">
        <v>133</v>
      </c>
      <c r="E154" s="237" t="s">
        <v>28</v>
      </c>
      <c r="F154" s="238" t="s">
        <v>136</v>
      </c>
      <c r="G154" s="236"/>
      <c r="H154" s="239">
        <v>7660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133</v>
      </c>
      <c r="AU154" s="245" t="s">
        <v>84</v>
      </c>
      <c r="AV154" s="14" t="s">
        <v>129</v>
      </c>
      <c r="AW154" s="14" t="s">
        <v>35</v>
      </c>
      <c r="AX154" s="14" t="s">
        <v>82</v>
      </c>
      <c r="AY154" s="245" t="s">
        <v>122</v>
      </c>
    </row>
    <row r="155" s="13" customFormat="1">
      <c r="A155" s="13"/>
      <c r="B155" s="223"/>
      <c r="C155" s="224"/>
      <c r="D155" s="225" t="s">
        <v>133</v>
      </c>
      <c r="E155" s="224"/>
      <c r="F155" s="227" t="s">
        <v>245</v>
      </c>
      <c r="G155" s="224"/>
      <c r="H155" s="228">
        <v>8927.7299999999996</v>
      </c>
      <c r="I155" s="229"/>
      <c r="J155" s="224"/>
      <c r="K155" s="224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133</v>
      </c>
      <c r="AU155" s="234" t="s">
        <v>84</v>
      </c>
      <c r="AV155" s="13" t="s">
        <v>84</v>
      </c>
      <c r="AW155" s="13" t="s">
        <v>4</v>
      </c>
      <c r="AX155" s="13" t="s">
        <v>82</v>
      </c>
      <c r="AY155" s="234" t="s">
        <v>122</v>
      </c>
    </row>
    <row r="156" s="2" customFormat="1" ht="16.5" customHeight="1">
      <c r="A156" s="39"/>
      <c r="B156" s="40"/>
      <c r="C156" s="205" t="s">
        <v>226</v>
      </c>
      <c r="D156" s="205" t="s">
        <v>124</v>
      </c>
      <c r="E156" s="206" t="s">
        <v>246</v>
      </c>
      <c r="F156" s="207" t="s">
        <v>247</v>
      </c>
      <c r="G156" s="208" t="s">
        <v>28</v>
      </c>
      <c r="H156" s="209">
        <v>175</v>
      </c>
      <c r="I156" s="210"/>
      <c r="J156" s="211">
        <f>ROUND(I156*H156,2)</f>
        <v>0</v>
      </c>
      <c r="K156" s="207" t="s">
        <v>28</v>
      </c>
      <c r="L156" s="45"/>
      <c r="M156" s="212" t="s">
        <v>28</v>
      </c>
      <c r="N156" s="213" t="s">
        <v>45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226</v>
      </c>
      <c r="AT156" s="216" t="s">
        <v>124</v>
      </c>
      <c r="AU156" s="216" t="s">
        <v>84</v>
      </c>
      <c r="AY156" s="18" t="s">
        <v>122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82</v>
      </c>
      <c r="BK156" s="217">
        <f>ROUND(I156*H156,2)</f>
        <v>0</v>
      </c>
      <c r="BL156" s="18" t="s">
        <v>226</v>
      </c>
      <c r="BM156" s="216" t="s">
        <v>248</v>
      </c>
    </row>
    <row r="157" s="13" customFormat="1">
      <c r="A157" s="13"/>
      <c r="B157" s="223"/>
      <c r="C157" s="224"/>
      <c r="D157" s="225" t="s">
        <v>133</v>
      </c>
      <c r="E157" s="226" t="s">
        <v>28</v>
      </c>
      <c r="F157" s="227" t="s">
        <v>249</v>
      </c>
      <c r="G157" s="224"/>
      <c r="H157" s="228">
        <v>175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133</v>
      </c>
      <c r="AU157" s="234" t="s">
        <v>84</v>
      </c>
      <c r="AV157" s="13" t="s">
        <v>84</v>
      </c>
      <c r="AW157" s="13" t="s">
        <v>35</v>
      </c>
      <c r="AX157" s="13" t="s">
        <v>74</v>
      </c>
      <c r="AY157" s="234" t="s">
        <v>122</v>
      </c>
    </row>
    <row r="158" s="14" customFormat="1">
      <c r="A158" s="14"/>
      <c r="B158" s="235"/>
      <c r="C158" s="236"/>
      <c r="D158" s="225" t="s">
        <v>133</v>
      </c>
      <c r="E158" s="237" t="s">
        <v>28</v>
      </c>
      <c r="F158" s="238" t="s">
        <v>136</v>
      </c>
      <c r="G158" s="236"/>
      <c r="H158" s="239">
        <v>175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133</v>
      </c>
      <c r="AU158" s="245" t="s">
        <v>84</v>
      </c>
      <c r="AV158" s="14" t="s">
        <v>129</v>
      </c>
      <c r="AW158" s="14" t="s">
        <v>35</v>
      </c>
      <c r="AX158" s="14" t="s">
        <v>82</v>
      </c>
      <c r="AY158" s="245" t="s">
        <v>122</v>
      </c>
    </row>
    <row r="159" s="2" customFormat="1" ht="16.5" customHeight="1">
      <c r="A159" s="39"/>
      <c r="B159" s="40"/>
      <c r="C159" s="205" t="s">
        <v>250</v>
      </c>
      <c r="D159" s="205" t="s">
        <v>124</v>
      </c>
      <c r="E159" s="206" t="s">
        <v>251</v>
      </c>
      <c r="F159" s="207" t="s">
        <v>252</v>
      </c>
      <c r="G159" s="208" t="s">
        <v>28</v>
      </c>
      <c r="H159" s="209">
        <v>165</v>
      </c>
      <c r="I159" s="210"/>
      <c r="J159" s="211">
        <f>ROUND(I159*H159,2)</f>
        <v>0</v>
      </c>
      <c r="K159" s="207" t="s">
        <v>28</v>
      </c>
      <c r="L159" s="45"/>
      <c r="M159" s="212" t="s">
        <v>28</v>
      </c>
      <c r="N159" s="213" t="s">
        <v>45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226</v>
      </c>
      <c r="AT159" s="216" t="s">
        <v>124</v>
      </c>
      <c r="AU159" s="216" t="s">
        <v>84</v>
      </c>
      <c r="AY159" s="18" t="s">
        <v>122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82</v>
      </c>
      <c r="BK159" s="217">
        <f>ROUND(I159*H159,2)</f>
        <v>0</v>
      </c>
      <c r="BL159" s="18" t="s">
        <v>226</v>
      </c>
      <c r="BM159" s="216" t="s">
        <v>253</v>
      </c>
    </row>
    <row r="160" s="13" customFormat="1">
      <c r="A160" s="13"/>
      <c r="B160" s="223"/>
      <c r="C160" s="224"/>
      <c r="D160" s="225" t="s">
        <v>133</v>
      </c>
      <c r="E160" s="226" t="s">
        <v>28</v>
      </c>
      <c r="F160" s="227" t="s">
        <v>254</v>
      </c>
      <c r="G160" s="224"/>
      <c r="H160" s="228">
        <v>165</v>
      </c>
      <c r="I160" s="229"/>
      <c r="J160" s="224"/>
      <c r="K160" s="224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133</v>
      </c>
      <c r="AU160" s="234" t="s">
        <v>84</v>
      </c>
      <c r="AV160" s="13" t="s">
        <v>84</v>
      </c>
      <c r="AW160" s="13" t="s">
        <v>35</v>
      </c>
      <c r="AX160" s="13" t="s">
        <v>74</v>
      </c>
      <c r="AY160" s="234" t="s">
        <v>122</v>
      </c>
    </row>
    <row r="161" s="14" customFormat="1">
      <c r="A161" s="14"/>
      <c r="B161" s="235"/>
      <c r="C161" s="236"/>
      <c r="D161" s="225" t="s">
        <v>133</v>
      </c>
      <c r="E161" s="237" t="s">
        <v>28</v>
      </c>
      <c r="F161" s="238" t="s">
        <v>136</v>
      </c>
      <c r="G161" s="236"/>
      <c r="H161" s="239">
        <v>165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133</v>
      </c>
      <c r="AU161" s="245" t="s">
        <v>84</v>
      </c>
      <c r="AV161" s="14" t="s">
        <v>129</v>
      </c>
      <c r="AW161" s="14" t="s">
        <v>35</v>
      </c>
      <c r="AX161" s="14" t="s">
        <v>82</v>
      </c>
      <c r="AY161" s="245" t="s">
        <v>122</v>
      </c>
    </row>
    <row r="162" s="2" customFormat="1" ht="16.5" customHeight="1">
      <c r="A162" s="39"/>
      <c r="B162" s="40"/>
      <c r="C162" s="205" t="s">
        <v>255</v>
      </c>
      <c r="D162" s="205" t="s">
        <v>124</v>
      </c>
      <c r="E162" s="206" t="s">
        <v>256</v>
      </c>
      <c r="F162" s="207" t="s">
        <v>257</v>
      </c>
      <c r="G162" s="208" t="s">
        <v>28</v>
      </c>
      <c r="H162" s="209">
        <v>180</v>
      </c>
      <c r="I162" s="210"/>
      <c r="J162" s="211">
        <f>ROUND(I162*H162,2)</f>
        <v>0</v>
      </c>
      <c r="K162" s="207" t="s">
        <v>28</v>
      </c>
      <c r="L162" s="45"/>
      <c r="M162" s="212" t="s">
        <v>28</v>
      </c>
      <c r="N162" s="213" t="s">
        <v>45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226</v>
      </c>
      <c r="AT162" s="216" t="s">
        <v>124</v>
      </c>
      <c r="AU162" s="216" t="s">
        <v>84</v>
      </c>
      <c r="AY162" s="18" t="s">
        <v>122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82</v>
      </c>
      <c r="BK162" s="217">
        <f>ROUND(I162*H162,2)</f>
        <v>0</v>
      </c>
      <c r="BL162" s="18" t="s">
        <v>226</v>
      </c>
      <c r="BM162" s="216" t="s">
        <v>258</v>
      </c>
    </row>
    <row r="163" s="13" customFormat="1">
      <c r="A163" s="13"/>
      <c r="B163" s="223"/>
      <c r="C163" s="224"/>
      <c r="D163" s="225" t="s">
        <v>133</v>
      </c>
      <c r="E163" s="226" t="s">
        <v>28</v>
      </c>
      <c r="F163" s="227" t="s">
        <v>259</v>
      </c>
      <c r="G163" s="224"/>
      <c r="H163" s="228">
        <v>180</v>
      </c>
      <c r="I163" s="229"/>
      <c r="J163" s="224"/>
      <c r="K163" s="224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133</v>
      </c>
      <c r="AU163" s="234" t="s">
        <v>84</v>
      </c>
      <c r="AV163" s="13" t="s">
        <v>84</v>
      </c>
      <c r="AW163" s="13" t="s">
        <v>35</v>
      </c>
      <c r="AX163" s="13" t="s">
        <v>74</v>
      </c>
      <c r="AY163" s="234" t="s">
        <v>122</v>
      </c>
    </row>
    <row r="164" s="14" customFormat="1">
      <c r="A164" s="14"/>
      <c r="B164" s="235"/>
      <c r="C164" s="236"/>
      <c r="D164" s="225" t="s">
        <v>133</v>
      </c>
      <c r="E164" s="237" t="s">
        <v>28</v>
      </c>
      <c r="F164" s="238" t="s">
        <v>136</v>
      </c>
      <c r="G164" s="236"/>
      <c r="H164" s="239">
        <v>180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133</v>
      </c>
      <c r="AU164" s="245" t="s">
        <v>84</v>
      </c>
      <c r="AV164" s="14" t="s">
        <v>129</v>
      </c>
      <c r="AW164" s="14" t="s">
        <v>35</v>
      </c>
      <c r="AX164" s="14" t="s">
        <v>82</v>
      </c>
      <c r="AY164" s="245" t="s">
        <v>122</v>
      </c>
    </row>
    <row r="165" s="2" customFormat="1" ht="21.75" customHeight="1">
      <c r="A165" s="39"/>
      <c r="B165" s="40"/>
      <c r="C165" s="205" t="s">
        <v>260</v>
      </c>
      <c r="D165" s="205" t="s">
        <v>124</v>
      </c>
      <c r="E165" s="206" t="s">
        <v>261</v>
      </c>
      <c r="F165" s="207" t="s">
        <v>262</v>
      </c>
      <c r="G165" s="208" t="s">
        <v>263</v>
      </c>
      <c r="H165" s="209">
        <v>2</v>
      </c>
      <c r="I165" s="210"/>
      <c r="J165" s="211">
        <f>ROUND(I165*H165,2)</f>
        <v>0</v>
      </c>
      <c r="K165" s="207" t="s">
        <v>28</v>
      </c>
      <c r="L165" s="45"/>
      <c r="M165" s="212" t="s">
        <v>28</v>
      </c>
      <c r="N165" s="213" t="s">
        <v>45</v>
      </c>
      <c r="O165" s="85"/>
      <c r="P165" s="214">
        <f>O165*H165</f>
        <v>0</v>
      </c>
      <c r="Q165" s="214">
        <v>0.00029999999999999997</v>
      </c>
      <c r="R165" s="214">
        <f>Q165*H165</f>
        <v>0.00059999999999999995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226</v>
      </c>
      <c r="AT165" s="216" t="s">
        <v>124</v>
      </c>
      <c r="AU165" s="216" t="s">
        <v>84</v>
      </c>
      <c r="AY165" s="18" t="s">
        <v>122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82</v>
      </c>
      <c r="BK165" s="217">
        <f>ROUND(I165*H165,2)</f>
        <v>0</v>
      </c>
      <c r="BL165" s="18" t="s">
        <v>226</v>
      </c>
      <c r="BM165" s="216" t="s">
        <v>264</v>
      </c>
    </row>
    <row r="166" s="13" customFormat="1">
      <c r="A166" s="13"/>
      <c r="B166" s="223"/>
      <c r="C166" s="224"/>
      <c r="D166" s="225" t="s">
        <v>133</v>
      </c>
      <c r="E166" s="226" t="s">
        <v>28</v>
      </c>
      <c r="F166" s="227" t="s">
        <v>265</v>
      </c>
      <c r="G166" s="224"/>
      <c r="H166" s="228">
        <v>2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133</v>
      </c>
      <c r="AU166" s="234" t="s">
        <v>84</v>
      </c>
      <c r="AV166" s="13" t="s">
        <v>84</v>
      </c>
      <c r="AW166" s="13" t="s">
        <v>35</v>
      </c>
      <c r="AX166" s="13" t="s">
        <v>74</v>
      </c>
      <c r="AY166" s="234" t="s">
        <v>122</v>
      </c>
    </row>
    <row r="167" s="14" customFormat="1">
      <c r="A167" s="14"/>
      <c r="B167" s="235"/>
      <c r="C167" s="236"/>
      <c r="D167" s="225" t="s">
        <v>133</v>
      </c>
      <c r="E167" s="237" t="s">
        <v>28</v>
      </c>
      <c r="F167" s="238" t="s">
        <v>136</v>
      </c>
      <c r="G167" s="236"/>
      <c r="H167" s="239">
        <v>2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133</v>
      </c>
      <c r="AU167" s="245" t="s">
        <v>84</v>
      </c>
      <c r="AV167" s="14" t="s">
        <v>129</v>
      </c>
      <c r="AW167" s="14" t="s">
        <v>35</v>
      </c>
      <c r="AX167" s="14" t="s">
        <v>82</v>
      </c>
      <c r="AY167" s="245" t="s">
        <v>122</v>
      </c>
    </row>
    <row r="168" s="2" customFormat="1" ht="21.75" customHeight="1">
      <c r="A168" s="39"/>
      <c r="B168" s="40"/>
      <c r="C168" s="205" t="s">
        <v>266</v>
      </c>
      <c r="D168" s="205" t="s">
        <v>124</v>
      </c>
      <c r="E168" s="206" t="s">
        <v>267</v>
      </c>
      <c r="F168" s="207" t="s">
        <v>268</v>
      </c>
      <c r="G168" s="208" t="s">
        <v>263</v>
      </c>
      <c r="H168" s="209">
        <v>6</v>
      </c>
      <c r="I168" s="210"/>
      <c r="J168" s="211">
        <f>ROUND(I168*H168,2)</f>
        <v>0</v>
      </c>
      <c r="K168" s="207" t="s">
        <v>28</v>
      </c>
      <c r="L168" s="45"/>
      <c r="M168" s="212" t="s">
        <v>28</v>
      </c>
      <c r="N168" s="213" t="s">
        <v>45</v>
      </c>
      <c r="O168" s="85"/>
      <c r="P168" s="214">
        <f>O168*H168</f>
        <v>0</v>
      </c>
      <c r="Q168" s="214">
        <v>0.00029999999999999997</v>
      </c>
      <c r="R168" s="214">
        <f>Q168*H168</f>
        <v>0.0018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226</v>
      </c>
      <c r="AT168" s="216" t="s">
        <v>124</v>
      </c>
      <c r="AU168" s="216" t="s">
        <v>84</v>
      </c>
      <c r="AY168" s="18" t="s">
        <v>122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82</v>
      </c>
      <c r="BK168" s="217">
        <f>ROUND(I168*H168,2)</f>
        <v>0</v>
      </c>
      <c r="BL168" s="18" t="s">
        <v>226</v>
      </c>
      <c r="BM168" s="216" t="s">
        <v>269</v>
      </c>
    </row>
    <row r="169" s="13" customFormat="1">
      <c r="A169" s="13"/>
      <c r="B169" s="223"/>
      <c r="C169" s="224"/>
      <c r="D169" s="225" t="s">
        <v>133</v>
      </c>
      <c r="E169" s="226" t="s">
        <v>28</v>
      </c>
      <c r="F169" s="227" t="s">
        <v>270</v>
      </c>
      <c r="G169" s="224"/>
      <c r="H169" s="228">
        <v>6</v>
      </c>
      <c r="I169" s="229"/>
      <c r="J169" s="224"/>
      <c r="K169" s="224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133</v>
      </c>
      <c r="AU169" s="234" t="s">
        <v>84</v>
      </c>
      <c r="AV169" s="13" t="s">
        <v>84</v>
      </c>
      <c r="AW169" s="13" t="s">
        <v>35</v>
      </c>
      <c r="AX169" s="13" t="s">
        <v>74</v>
      </c>
      <c r="AY169" s="234" t="s">
        <v>122</v>
      </c>
    </row>
    <row r="170" s="14" customFormat="1">
      <c r="A170" s="14"/>
      <c r="B170" s="235"/>
      <c r="C170" s="236"/>
      <c r="D170" s="225" t="s">
        <v>133</v>
      </c>
      <c r="E170" s="237" t="s">
        <v>28</v>
      </c>
      <c r="F170" s="238" t="s">
        <v>136</v>
      </c>
      <c r="G170" s="236"/>
      <c r="H170" s="239">
        <v>6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133</v>
      </c>
      <c r="AU170" s="245" t="s">
        <v>84</v>
      </c>
      <c r="AV170" s="14" t="s">
        <v>129</v>
      </c>
      <c r="AW170" s="14" t="s">
        <v>35</v>
      </c>
      <c r="AX170" s="14" t="s">
        <v>82</v>
      </c>
      <c r="AY170" s="245" t="s">
        <v>122</v>
      </c>
    </row>
    <row r="171" s="2" customFormat="1" ht="33" customHeight="1">
      <c r="A171" s="39"/>
      <c r="B171" s="40"/>
      <c r="C171" s="205" t="s">
        <v>7</v>
      </c>
      <c r="D171" s="205" t="s">
        <v>124</v>
      </c>
      <c r="E171" s="206" t="s">
        <v>271</v>
      </c>
      <c r="F171" s="207" t="s">
        <v>272</v>
      </c>
      <c r="G171" s="208" t="s">
        <v>273</v>
      </c>
      <c r="H171" s="209">
        <v>24.271000000000001</v>
      </c>
      <c r="I171" s="210"/>
      <c r="J171" s="211">
        <f>ROUND(I171*H171,2)</f>
        <v>0</v>
      </c>
      <c r="K171" s="207" t="s">
        <v>128</v>
      </c>
      <c r="L171" s="45"/>
      <c r="M171" s="212" t="s">
        <v>28</v>
      </c>
      <c r="N171" s="213" t="s">
        <v>45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226</v>
      </c>
      <c r="AT171" s="216" t="s">
        <v>124</v>
      </c>
      <c r="AU171" s="216" t="s">
        <v>84</v>
      </c>
      <c r="AY171" s="18" t="s">
        <v>122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82</v>
      </c>
      <c r="BK171" s="217">
        <f>ROUND(I171*H171,2)</f>
        <v>0</v>
      </c>
      <c r="BL171" s="18" t="s">
        <v>226</v>
      </c>
      <c r="BM171" s="216" t="s">
        <v>274</v>
      </c>
    </row>
    <row r="172" s="2" customFormat="1">
      <c r="A172" s="39"/>
      <c r="B172" s="40"/>
      <c r="C172" s="41"/>
      <c r="D172" s="218" t="s">
        <v>131</v>
      </c>
      <c r="E172" s="41"/>
      <c r="F172" s="219" t="s">
        <v>275</v>
      </c>
      <c r="G172" s="41"/>
      <c r="H172" s="41"/>
      <c r="I172" s="220"/>
      <c r="J172" s="41"/>
      <c r="K172" s="41"/>
      <c r="L172" s="45"/>
      <c r="M172" s="259"/>
      <c r="N172" s="260"/>
      <c r="O172" s="261"/>
      <c r="P172" s="261"/>
      <c r="Q172" s="261"/>
      <c r="R172" s="261"/>
      <c r="S172" s="261"/>
      <c r="T172" s="262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131</v>
      </c>
      <c r="AU172" s="18" t="s">
        <v>84</v>
      </c>
    </row>
    <row r="173" s="2" customFormat="1" ht="6.96" customHeight="1">
      <c r="A173" s="39"/>
      <c r="B173" s="60"/>
      <c r="C173" s="61"/>
      <c r="D173" s="61"/>
      <c r="E173" s="61"/>
      <c r="F173" s="61"/>
      <c r="G173" s="61"/>
      <c r="H173" s="61"/>
      <c r="I173" s="61"/>
      <c r="J173" s="61"/>
      <c r="K173" s="61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aZlQnA1EVkcLxq+GeitN/97U+WgrT5uGQfGjzqYi3PY3oe6sXSe6zHFLiRvfwxkaJSd1FG7lTG46gR+4CP86Ww==" hashValue="m01npvtjBN2C7xRYbpqMi9whvO/sfvzEVqFZ1kp0wSt/d3fDPIJ3Vv+eAo6zGC4QC/jeWgX0bgtLG4pQl+NSSg==" algorithmName="SHA-512" password="CC35"/>
  <autoFilter ref="C83:K17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5_02/132212132"/>
    <hyperlink ref="F92" r:id="rId2" display="https://podminky.urs.cz/item/CS_URS_2025_02/132251103"/>
    <hyperlink ref="F96" r:id="rId3" display="https://podminky.urs.cz/item/CS_URS_2025_02/162351103"/>
    <hyperlink ref="F103" r:id="rId4" display="https://podminky.urs.cz/item/CS_URS_2025_02/167151111"/>
    <hyperlink ref="F110" r:id="rId5" display="https://podminky.urs.cz/item/CS_URS_2025_02/171151111"/>
    <hyperlink ref="F115" r:id="rId6" display="https://podminky.urs.cz/item/CS_URS_2025_02/174151101"/>
    <hyperlink ref="F120" r:id="rId7" display="https://podminky.urs.cz/item/CS_URS_2025_02/181006114"/>
    <hyperlink ref="F125" r:id="rId8" display="https://podminky.urs.cz/item/CS_URS_2025_02/181951112"/>
    <hyperlink ref="F134" r:id="rId9" display="https://podminky.urs.cz/item/CS_URS_2025_02/919726123"/>
    <hyperlink ref="F172" r:id="rId10" display="https://podminky.urs.cz/item/CS_URS_2025_02/9987111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Rekultivace skládky TKO Štěpánovice - III. etapa - 2. část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276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23. 9. 2025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</v>
      </c>
      <c r="F15" s="39"/>
      <c r="G15" s="39"/>
      <c r="H15" s="39"/>
      <c r="I15" s="133" t="s">
        <v>30</v>
      </c>
      <c r="J15" s="137" t="s">
        <v>28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30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27</v>
      </c>
      <c r="J20" s="137" t="s">
        <v>28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30</v>
      </c>
      <c r="J21" s="137" t="s">
        <v>28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27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30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ROUND((SUM(BE86:BE273)),  2)</f>
        <v>0</v>
      </c>
      <c r="G33" s="39"/>
      <c r="H33" s="39"/>
      <c r="I33" s="149">
        <v>0.20999999999999999</v>
      </c>
      <c r="J33" s="148">
        <f>ROUND(((SUM(BE86:BE273))*I33),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ROUND((SUM(BF86:BF273)),  2)</f>
        <v>0</v>
      </c>
      <c r="G34" s="39"/>
      <c r="H34" s="39"/>
      <c r="I34" s="149">
        <v>0.12</v>
      </c>
      <c r="J34" s="148">
        <f>ROUND(((SUM(BF86:BF273))*I34),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ROUND((SUM(BG86:BG273)),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ROUND((SUM(BH86:BH273)),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ROUND((SUM(BI86:BI273)),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Rekultivace skládky TKO Štěpánovice - III. etapa - 2. část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03 - Odplynění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k. ú. Štěpánovice u Klatov, k. ú. Dehtín</v>
      </c>
      <c r="G52" s="41"/>
      <c r="H52" s="41"/>
      <c r="I52" s="33" t="s">
        <v>24</v>
      </c>
      <c r="J52" s="73" t="str">
        <f>IF(J12="","",J12)</f>
        <v>23. 9. 2025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26</v>
      </c>
      <c r="D54" s="41"/>
      <c r="E54" s="41"/>
      <c r="F54" s="28" t="str">
        <f>E15</f>
        <v xml:space="preserve">Odpadové hospodářství Klatovy, s. r. o., Klatovy </v>
      </c>
      <c r="G54" s="41"/>
      <c r="H54" s="41"/>
      <c r="I54" s="33" t="s">
        <v>33</v>
      </c>
      <c r="J54" s="37" t="str">
        <f>E21</f>
        <v>INTERPROJEKT ODPADY s. r. o., Praha 6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277</v>
      </c>
      <c r="E62" s="175"/>
      <c r="F62" s="175"/>
      <c r="G62" s="175"/>
      <c r="H62" s="175"/>
      <c r="I62" s="175"/>
      <c r="J62" s="176">
        <f>J110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278</v>
      </c>
      <c r="E63" s="175"/>
      <c r="F63" s="175"/>
      <c r="G63" s="175"/>
      <c r="H63" s="175"/>
      <c r="I63" s="175"/>
      <c r="J63" s="176">
        <f>J121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279</v>
      </c>
      <c r="E64" s="175"/>
      <c r="F64" s="175"/>
      <c r="G64" s="175"/>
      <c r="H64" s="175"/>
      <c r="I64" s="175"/>
      <c r="J64" s="176">
        <f>J251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280</v>
      </c>
      <c r="E65" s="169"/>
      <c r="F65" s="169"/>
      <c r="G65" s="169"/>
      <c r="H65" s="169"/>
      <c r="I65" s="169"/>
      <c r="J65" s="170">
        <f>J256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281</v>
      </c>
      <c r="E66" s="175"/>
      <c r="F66" s="175"/>
      <c r="G66" s="175"/>
      <c r="H66" s="175"/>
      <c r="I66" s="175"/>
      <c r="J66" s="176">
        <f>J257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107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Rekultivace skládky TKO Štěpánovice - III. etapa - 2. část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98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03 - Odplynění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22</v>
      </c>
      <c r="D80" s="41"/>
      <c r="E80" s="41"/>
      <c r="F80" s="28" t="str">
        <f>F12</f>
        <v>k. ú. Štěpánovice u Klatov, k. ú. Dehtín</v>
      </c>
      <c r="G80" s="41"/>
      <c r="H80" s="41"/>
      <c r="I80" s="33" t="s">
        <v>24</v>
      </c>
      <c r="J80" s="73" t="str">
        <f>IF(J12="","",J12)</f>
        <v>23. 9. 2025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40.05" customHeight="1">
      <c r="A82" s="39"/>
      <c r="B82" s="40"/>
      <c r="C82" s="33" t="s">
        <v>26</v>
      </c>
      <c r="D82" s="41"/>
      <c r="E82" s="41"/>
      <c r="F82" s="28" t="str">
        <f>E15</f>
        <v xml:space="preserve">Odpadové hospodářství Klatovy, s. r. o., Klatovy </v>
      </c>
      <c r="G82" s="41"/>
      <c r="H82" s="41"/>
      <c r="I82" s="33" t="s">
        <v>33</v>
      </c>
      <c r="J82" s="37" t="str">
        <f>E21</f>
        <v>INTERPROJEKT ODPADY s. r. o., Praha 6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31</v>
      </c>
      <c r="D83" s="41"/>
      <c r="E83" s="41"/>
      <c r="F83" s="28" t="str">
        <f>IF(E18="","",E18)</f>
        <v>Vyplň údaj</v>
      </c>
      <c r="G83" s="41"/>
      <c r="H83" s="41"/>
      <c r="I83" s="33" t="s">
        <v>36</v>
      </c>
      <c r="J83" s="37" t="str">
        <f>E24</f>
        <v xml:space="preserve"> 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108</v>
      </c>
      <c r="D85" s="181" t="s">
        <v>59</v>
      </c>
      <c r="E85" s="181" t="s">
        <v>55</v>
      </c>
      <c r="F85" s="181" t="s">
        <v>56</v>
      </c>
      <c r="G85" s="181" t="s">
        <v>109</v>
      </c>
      <c r="H85" s="181" t="s">
        <v>110</v>
      </c>
      <c r="I85" s="181" t="s">
        <v>111</v>
      </c>
      <c r="J85" s="181" t="s">
        <v>102</v>
      </c>
      <c r="K85" s="182" t="s">
        <v>112</v>
      </c>
      <c r="L85" s="183"/>
      <c r="M85" s="93" t="s">
        <v>28</v>
      </c>
      <c r="N85" s="94" t="s">
        <v>44</v>
      </c>
      <c r="O85" s="94" t="s">
        <v>113</v>
      </c>
      <c r="P85" s="94" t="s">
        <v>114</v>
      </c>
      <c r="Q85" s="94" t="s">
        <v>115</v>
      </c>
      <c r="R85" s="94" t="s">
        <v>116</v>
      </c>
      <c r="S85" s="94" t="s">
        <v>117</v>
      </c>
      <c r="T85" s="95" t="s">
        <v>118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119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P87+P256</f>
        <v>0</v>
      </c>
      <c r="Q86" s="97"/>
      <c r="R86" s="186">
        <f>R87+R256</f>
        <v>2.3445947999999994</v>
      </c>
      <c r="S86" s="97"/>
      <c r="T86" s="187">
        <f>T87+T256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73</v>
      </c>
      <c r="AU86" s="18" t="s">
        <v>103</v>
      </c>
      <c r="BK86" s="188">
        <f>BK87+BK256</f>
        <v>0</v>
      </c>
    </row>
    <row r="87" s="12" customFormat="1" ht="25.92" customHeight="1">
      <c r="A87" s="12"/>
      <c r="B87" s="189"/>
      <c r="C87" s="190"/>
      <c r="D87" s="191" t="s">
        <v>73</v>
      </c>
      <c r="E87" s="192" t="s">
        <v>120</v>
      </c>
      <c r="F87" s="192" t="s">
        <v>121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P88+P110+P121+P251</f>
        <v>0</v>
      </c>
      <c r="Q87" s="197"/>
      <c r="R87" s="198">
        <f>R88+R110+R121+R251</f>
        <v>2.3353147999999995</v>
      </c>
      <c r="S87" s="197"/>
      <c r="T87" s="199">
        <f>T88+T110+T121+T251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82</v>
      </c>
      <c r="AT87" s="201" t="s">
        <v>73</v>
      </c>
      <c r="AU87" s="201" t="s">
        <v>74</v>
      </c>
      <c r="AY87" s="200" t="s">
        <v>122</v>
      </c>
      <c r="BK87" s="202">
        <f>BK88+BK110+BK121+BK251</f>
        <v>0</v>
      </c>
    </row>
    <row r="88" s="12" customFormat="1" ht="22.8" customHeight="1">
      <c r="A88" s="12"/>
      <c r="B88" s="189"/>
      <c r="C88" s="190"/>
      <c r="D88" s="191" t="s">
        <v>73</v>
      </c>
      <c r="E88" s="203" t="s">
        <v>82</v>
      </c>
      <c r="F88" s="203" t="s">
        <v>123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SUM(P89:P109)</f>
        <v>0</v>
      </c>
      <c r="Q88" s="197"/>
      <c r="R88" s="198">
        <f>SUM(R89:R109)</f>
        <v>0</v>
      </c>
      <c r="S88" s="197"/>
      <c r="T88" s="199">
        <f>SUM(T89:T109)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82</v>
      </c>
      <c r="AT88" s="201" t="s">
        <v>73</v>
      </c>
      <c r="AU88" s="201" t="s">
        <v>82</v>
      </c>
      <c r="AY88" s="200" t="s">
        <v>122</v>
      </c>
      <c r="BK88" s="202">
        <f>SUM(BK89:BK109)</f>
        <v>0</v>
      </c>
    </row>
    <row r="89" s="2" customFormat="1" ht="24.15" customHeight="1">
      <c r="A89" s="39"/>
      <c r="B89" s="40"/>
      <c r="C89" s="205" t="s">
        <v>82</v>
      </c>
      <c r="D89" s="205" t="s">
        <v>124</v>
      </c>
      <c r="E89" s="206" t="s">
        <v>282</v>
      </c>
      <c r="F89" s="207" t="s">
        <v>283</v>
      </c>
      <c r="G89" s="208" t="s">
        <v>127</v>
      </c>
      <c r="H89" s="209">
        <v>358.29000000000002</v>
      </c>
      <c r="I89" s="210"/>
      <c r="J89" s="211">
        <f>ROUND(I89*H89,2)</f>
        <v>0</v>
      </c>
      <c r="K89" s="207" t="s">
        <v>128</v>
      </c>
      <c r="L89" s="45"/>
      <c r="M89" s="212" t="s">
        <v>28</v>
      </c>
      <c r="N89" s="213" t="s">
        <v>45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129</v>
      </c>
      <c r="AT89" s="216" t="s">
        <v>124</v>
      </c>
      <c r="AU89" s="216" t="s">
        <v>84</v>
      </c>
      <c r="AY89" s="18" t="s">
        <v>122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82</v>
      </c>
      <c r="BK89" s="217">
        <f>ROUND(I89*H89,2)</f>
        <v>0</v>
      </c>
      <c r="BL89" s="18" t="s">
        <v>129</v>
      </c>
      <c r="BM89" s="216" t="s">
        <v>284</v>
      </c>
    </row>
    <row r="90" s="2" customFormat="1">
      <c r="A90" s="39"/>
      <c r="B90" s="40"/>
      <c r="C90" s="41"/>
      <c r="D90" s="218" t="s">
        <v>131</v>
      </c>
      <c r="E90" s="41"/>
      <c r="F90" s="219" t="s">
        <v>285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131</v>
      </c>
      <c r="AU90" s="18" t="s">
        <v>84</v>
      </c>
    </row>
    <row r="91" s="13" customFormat="1">
      <c r="A91" s="13"/>
      <c r="B91" s="223"/>
      <c r="C91" s="224"/>
      <c r="D91" s="225" t="s">
        <v>133</v>
      </c>
      <c r="E91" s="226" t="s">
        <v>28</v>
      </c>
      <c r="F91" s="227" t="s">
        <v>286</v>
      </c>
      <c r="G91" s="224"/>
      <c r="H91" s="228">
        <v>160.34399999999999</v>
      </c>
      <c r="I91" s="229"/>
      <c r="J91" s="224"/>
      <c r="K91" s="224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133</v>
      </c>
      <c r="AU91" s="234" t="s">
        <v>84</v>
      </c>
      <c r="AV91" s="13" t="s">
        <v>84</v>
      </c>
      <c r="AW91" s="13" t="s">
        <v>35</v>
      </c>
      <c r="AX91" s="13" t="s">
        <v>74</v>
      </c>
      <c r="AY91" s="234" t="s">
        <v>122</v>
      </c>
    </row>
    <row r="92" s="13" customFormat="1">
      <c r="A92" s="13"/>
      <c r="B92" s="223"/>
      <c r="C92" s="224"/>
      <c r="D92" s="225" t="s">
        <v>133</v>
      </c>
      <c r="E92" s="226" t="s">
        <v>28</v>
      </c>
      <c r="F92" s="227" t="s">
        <v>287</v>
      </c>
      <c r="G92" s="224"/>
      <c r="H92" s="228">
        <v>67.932000000000002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133</v>
      </c>
      <c r="AU92" s="234" t="s">
        <v>84</v>
      </c>
      <c r="AV92" s="13" t="s">
        <v>84</v>
      </c>
      <c r="AW92" s="13" t="s">
        <v>35</v>
      </c>
      <c r="AX92" s="13" t="s">
        <v>74</v>
      </c>
      <c r="AY92" s="234" t="s">
        <v>122</v>
      </c>
    </row>
    <row r="93" s="13" customFormat="1">
      <c r="A93" s="13"/>
      <c r="B93" s="223"/>
      <c r="C93" s="224"/>
      <c r="D93" s="225" t="s">
        <v>133</v>
      </c>
      <c r="E93" s="226" t="s">
        <v>28</v>
      </c>
      <c r="F93" s="227" t="s">
        <v>288</v>
      </c>
      <c r="G93" s="224"/>
      <c r="H93" s="228">
        <v>112.464</v>
      </c>
      <c r="I93" s="229"/>
      <c r="J93" s="224"/>
      <c r="K93" s="224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133</v>
      </c>
      <c r="AU93" s="234" t="s">
        <v>84</v>
      </c>
      <c r="AV93" s="13" t="s">
        <v>84</v>
      </c>
      <c r="AW93" s="13" t="s">
        <v>35</v>
      </c>
      <c r="AX93" s="13" t="s">
        <v>74</v>
      </c>
      <c r="AY93" s="234" t="s">
        <v>122</v>
      </c>
    </row>
    <row r="94" s="13" customFormat="1">
      <c r="A94" s="13"/>
      <c r="B94" s="223"/>
      <c r="C94" s="224"/>
      <c r="D94" s="225" t="s">
        <v>133</v>
      </c>
      <c r="E94" s="226" t="s">
        <v>28</v>
      </c>
      <c r="F94" s="227" t="s">
        <v>289</v>
      </c>
      <c r="G94" s="224"/>
      <c r="H94" s="228">
        <v>17.550000000000001</v>
      </c>
      <c r="I94" s="229"/>
      <c r="J94" s="224"/>
      <c r="K94" s="224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133</v>
      </c>
      <c r="AU94" s="234" t="s">
        <v>84</v>
      </c>
      <c r="AV94" s="13" t="s">
        <v>84</v>
      </c>
      <c r="AW94" s="13" t="s">
        <v>35</v>
      </c>
      <c r="AX94" s="13" t="s">
        <v>74</v>
      </c>
      <c r="AY94" s="234" t="s">
        <v>122</v>
      </c>
    </row>
    <row r="95" s="14" customFormat="1">
      <c r="A95" s="14"/>
      <c r="B95" s="235"/>
      <c r="C95" s="236"/>
      <c r="D95" s="225" t="s">
        <v>133</v>
      </c>
      <c r="E95" s="237" t="s">
        <v>28</v>
      </c>
      <c r="F95" s="238" t="s">
        <v>136</v>
      </c>
      <c r="G95" s="236"/>
      <c r="H95" s="239">
        <v>358.29000000000002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133</v>
      </c>
      <c r="AU95" s="245" t="s">
        <v>84</v>
      </c>
      <c r="AV95" s="14" t="s">
        <v>129</v>
      </c>
      <c r="AW95" s="14" t="s">
        <v>35</v>
      </c>
      <c r="AX95" s="14" t="s">
        <v>82</v>
      </c>
      <c r="AY95" s="245" t="s">
        <v>122</v>
      </c>
    </row>
    <row r="96" s="2" customFormat="1" ht="37.8" customHeight="1">
      <c r="A96" s="39"/>
      <c r="B96" s="40"/>
      <c r="C96" s="205" t="s">
        <v>84</v>
      </c>
      <c r="D96" s="205" t="s">
        <v>124</v>
      </c>
      <c r="E96" s="206" t="s">
        <v>125</v>
      </c>
      <c r="F96" s="207" t="s">
        <v>126</v>
      </c>
      <c r="G96" s="208" t="s">
        <v>127</v>
      </c>
      <c r="H96" s="209">
        <v>358.29000000000002</v>
      </c>
      <c r="I96" s="210"/>
      <c r="J96" s="211">
        <f>ROUND(I96*H96,2)</f>
        <v>0</v>
      </c>
      <c r="K96" s="207" t="s">
        <v>128</v>
      </c>
      <c r="L96" s="45"/>
      <c r="M96" s="212" t="s">
        <v>28</v>
      </c>
      <c r="N96" s="213" t="s">
        <v>45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129</v>
      </c>
      <c r="AT96" s="216" t="s">
        <v>124</v>
      </c>
      <c r="AU96" s="216" t="s">
        <v>84</v>
      </c>
      <c r="AY96" s="18" t="s">
        <v>122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82</v>
      </c>
      <c r="BK96" s="217">
        <f>ROUND(I96*H96,2)</f>
        <v>0</v>
      </c>
      <c r="BL96" s="18" t="s">
        <v>129</v>
      </c>
      <c r="BM96" s="216" t="s">
        <v>290</v>
      </c>
    </row>
    <row r="97" s="2" customFormat="1">
      <c r="A97" s="39"/>
      <c r="B97" s="40"/>
      <c r="C97" s="41"/>
      <c r="D97" s="218" t="s">
        <v>131</v>
      </c>
      <c r="E97" s="41"/>
      <c r="F97" s="219" t="s">
        <v>132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131</v>
      </c>
      <c r="AU97" s="18" t="s">
        <v>84</v>
      </c>
    </row>
    <row r="98" s="13" customFormat="1">
      <c r="A98" s="13"/>
      <c r="B98" s="223"/>
      <c r="C98" s="224"/>
      <c r="D98" s="225" t="s">
        <v>133</v>
      </c>
      <c r="E98" s="226" t="s">
        <v>28</v>
      </c>
      <c r="F98" s="227" t="s">
        <v>286</v>
      </c>
      <c r="G98" s="224"/>
      <c r="H98" s="228">
        <v>160.34399999999999</v>
      </c>
      <c r="I98" s="229"/>
      <c r="J98" s="224"/>
      <c r="K98" s="224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133</v>
      </c>
      <c r="AU98" s="234" t="s">
        <v>84</v>
      </c>
      <c r="AV98" s="13" t="s">
        <v>84</v>
      </c>
      <c r="AW98" s="13" t="s">
        <v>35</v>
      </c>
      <c r="AX98" s="13" t="s">
        <v>74</v>
      </c>
      <c r="AY98" s="234" t="s">
        <v>122</v>
      </c>
    </row>
    <row r="99" s="13" customFormat="1">
      <c r="A99" s="13"/>
      <c r="B99" s="223"/>
      <c r="C99" s="224"/>
      <c r="D99" s="225" t="s">
        <v>133</v>
      </c>
      <c r="E99" s="226" t="s">
        <v>28</v>
      </c>
      <c r="F99" s="227" t="s">
        <v>287</v>
      </c>
      <c r="G99" s="224"/>
      <c r="H99" s="228">
        <v>67.932000000000002</v>
      </c>
      <c r="I99" s="229"/>
      <c r="J99" s="224"/>
      <c r="K99" s="224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133</v>
      </c>
      <c r="AU99" s="234" t="s">
        <v>84</v>
      </c>
      <c r="AV99" s="13" t="s">
        <v>84</v>
      </c>
      <c r="AW99" s="13" t="s">
        <v>35</v>
      </c>
      <c r="AX99" s="13" t="s">
        <v>74</v>
      </c>
      <c r="AY99" s="234" t="s">
        <v>122</v>
      </c>
    </row>
    <row r="100" s="13" customFormat="1">
      <c r="A100" s="13"/>
      <c r="B100" s="223"/>
      <c r="C100" s="224"/>
      <c r="D100" s="225" t="s">
        <v>133</v>
      </c>
      <c r="E100" s="226" t="s">
        <v>28</v>
      </c>
      <c r="F100" s="227" t="s">
        <v>291</v>
      </c>
      <c r="G100" s="224"/>
      <c r="H100" s="228">
        <v>112.464</v>
      </c>
      <c r="I100" s="229"/>
      <c r="J100" s="224"/>
      <c r="K100" s="224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133</v>
      </c>
      <c r="AU100" s="234" t="s">
        <v>84</v>
      </c>
      <c r="AV100" s="13" t="s">
        <v>84</v>
      </c>
      <c r="AW100" s="13" t="s">
        <v>35</v>
      </c>
      <c r="AX100" s="13" t="s">
        <v>74</v>
      </c>
      <c r="AY100" s="234" t="s">
        <v>122</v>
      </c>
    </row>
    <row r="101" s="13" customFormat="1">
      <c r="A101" s="13"/>
      <c r="B101" s="223"/>
      <c r="C101" s="224"/>
      <c r="D101" s="225" t="s">
        <v>133</v>
      </c>
      <c r="E101" s="226" t="s">
        <v>28</v>
      </c>
      <c r="F101" s="227" t="s">
        <v>289</v>
      </c>
      <c r="G101" s="224"/>
      <c r="H101" s="228">
        <v>17.550000000000001</v>
      </c>
      <c r="I101" s="229"/>
      <c r="J101" s="224"/>
      <c r="K101" s="224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133</v>
      </c>
      <c r="AU101" s="234" t="s">
        <v>84</v>
      </c>
      <c r="AV101" s="13" t="s">
        <v>84</v>
      </c>
      <c r="AW101" s="13" t="s">
        <v>35</v>
      </c>
      <c r="AX101" s="13" t="s">
        <v>74</v>
      </c>
      <c r="AY101" s="234" t="s">
        <v>122</v>
      </c>
    </row>
    <row r="102" s="14" customFormat="1">
      <c r="A102" s="14"/>
      <c r="B102" s="235"/>
      <c r="C102" s="236"/>
      <c r="D102" s="225" t="s">
        <v>133</v>
      </c>
      <c r="E102" s="237" t="s">
        <v>28</v>
      </c>
      <c r="F102" s="238" t="s">
        <v>136</v>
      </c>
      <c r="G102" s="236"/>
      <c r="H102" s="239">
        <v>358.29000000000002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133</v>
      </c>
      <c r="AU102" s="245" t="s">
        <v>84</v>
      </c>
      <c r="AV102" s="14" t="s">
        <v>129</v>
      </c>
      <c r="AW102" s="14" t="s">
        <v>35</v>
      </c>
      <c r="AX102" s="14" t="s">
        <v>82</v>
      </c>
      <c r="AY102" s="245" t="s">
        <v>122</v>
      </c>
    </row>
    <row r="103" s="2" customFormat="1" ht="24.15" customHeight="1">
      <c r="A103" s="39"/>
      <c r="B103" s="40"/>
      <c r="C103" s="205" t="s">
        <v>141</v>
      </c>
      <c r="D103" s="205" t="s">
        <v>124</v>
      </c>
      <c r="E103" s="206" t="s">
        <v>292</v>
      </c>
      <c r="F103" s="207" t="s">
        <v>293</v>
      </c>
      <c r="G103" s="208" t="s">
        <v>127</v>
      </c>
      <c r="H103" s="209">
        <v>358.29000000000002</v>
      </c>
      <c r="I103" s="210"/>
      <c r="J103" s="211">
        <f>ROUND(I103*H103,2)</f>
        <v>0</v>
      </c>
      <c r="K103" s="207" t="s">
        <v>128</v>
      </c>
      <c r="L103" s="45"/>
      <c r="M103" s="212" t="s">
        <v>28</v>
      </c>
      <c r="N103" s="213" t="s">
        <v>45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129</v>
      </c>
      <c r="AT103" s="216" t="s">
        <v>124</v>
      </c>
      <c r="AU103" s="216" t="s">
        <v>84</v>
      </c>
      <c r="AY103" s="18" t="s">
        <v>122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82</v>
      </c>
      <c r="BK103" s="217">
        <f>ROUND(I103*H103,2)</f>
        <v>0</v>
      </c>
      <c r="BL103" s="18" t="s">
        <v>129</v>
      </c>
      <c r="BM103" s="216" t="s">
        <v>294</v>
      </c>
    </row>
    <row r="104" s="2" customFormat="1">
      <c r="A104" s="39"/>
      <c r="B104" s="40"/>
      <c r="C104" s="41"/>
      <c r="D104" s="218" t="s">
        <v>131</v>
      </c>
      <c r="E104" s="41"/>
      <c r="F104" s="219" t="s">
        <v>295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131</v>
      </c>
      <c r="AU104" s="18" t="s">
        <v>84</v>
      </c>
    </row>
    <row r="105" s="13" customFormat="1">
      <c r="A105" s="13"/>
      <c r="B105" s="223"/>
      <c r="C105" s="224"/>
      <c r="D105" s="225" t="s">
        <v>133</v>
      </c>
      <c r="E105" s="226" t="s">
        <v>28</v>
      </c>
      <c r="F105" s="227" t="s">
        <v>286</v>
      </c>
      <c r="G105" s="224"/>
      <c r="H105" s="228">
        <v>160.34399999999999</v>
      </c>
      <c r="I105" s="229"/>
      <c r="J105" s="224"/>
      <c r="K105" s="224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133</v>
      </c>
      <c r="AU105" s="234" t="s">
        <v>84</v>
      </c>
      <c r="AV105" s="13" t="s">
        <v>84</v>
      </c>
      <c r="AW105" s="13" t="s">
        <v>35</v>
      </c>
      <c r="AX105" s="13" t="s">
        <v>74</v>
      </c>
      <c r="AY105" s="234" t="s">
        <v>122</v>
      </c>
    </row>
    <row r="106" s="13" customFormat="1">
      <c r="A106" s="13"/>
      <c r="B106" s="223"/>
      <c r="C106" s="224"/>
      <c r="D106" s="225" t="s">
        <v>133</v>
      </c>
      <c r="E106" s="226" t="s">
        <v>28</v>
      </c>
      <c r="F106" s="227" t="s">
        <v>287</v>
      </c>
      <c r="G106" s="224"/>
      <c r="H106" s="228">
        <v>67.932000000000002</v>
      </c>
      <c r="I106" s="229"/>
      <c r="J106" s="224"/>
      <c r="K106" s="224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133</v>
      </c>
      <c r="AU106" s="234" t="s">
        <v>84</v>
      </c>
      <c r="AV106" s="13" t="s">
        <v>84</v>
      </c>
      <c r="AW106" s="13" t="s">
        <v>35</v>
      </c>
      <c r="AX106" s="13" t="s">
        <v>74</v>
      </c>
      <c r="AY106" s="234" t="s">
        <v>122</v>
      </c>
    </row>
    <row r="107" s="13" customFormat="1">
      <c r="A107" s="13"/>
      <c r="B107" s="223"/>
      <c r="C107" s="224"/>
      <c r="D107" s="225" t="s">
        <v>133</v>
      </c>
      <c r="E107" s="226" t="s">
        <v>28</v>
      </c>
      <c r="F107" s="227" t="s">
        <v>291</v>
      </c>
      <c r="G107" s="224"/>
      <c r="H107" s="228">
        <v>112.464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133</v>
      </c>
      <c r="AU107" s="234" t="s">
        <v>84</v>
      </c>
      <c r="AV107" s="13" t="s">
        <v>84</v>
      </c>
      <c r="AW107" s="13" t="s">
        <v>35</v>
      </c>
      <c r="AX107" s="13" t="s">
        <v>74</v>
      </c>
      <c r="AY107" s="234" t="s">
        <v>122</v>
      </c>
    </row>
    <row r="108" s="13" customFormat="1">
      <c r="A108" s="13"/>
      <c r="B108" s="223"/>
      <c r="C108" s="224"/>
      <c r="D108" s="225" t="s">
        <v>133</v>
      </c>
      <c r="E108" s="226" t="s">
        <v>28</v>
      </c>
      <c r="F108" s="227" t="s">
        <v>289</v>
      </c>
      <c r="G108" s="224"/>
      <c r="H108" s="228">
        <v>17.550000000000001</v>
      </c>
      <c r="I108" s="229"/>
      <c r="J108" s="224"/>
      <c r="K108" s="224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133</v>
      </c>
      <c r="AU108" s="234" t="s">
        <v>84</v>
      </c>
      <c r="AV108" s="13" t="s">
        <v>84</v>
      </c>
      <c r="AW108" s="13" t="s">
        <v>35</v>
      </c>
      <c r="AX108" s="13" t="s">
        <v>74</v>
      </c>
      <c r="AY108" s="234" t="s">
        <v>122</v>
      </c>
    </row>
    <row r="109" s="14" customFormat="1">
      <c r="A109" s="14"/>
      <c r="B109" s="235"/>
      <c r="C109" s="236"/>
      <c r="D109" s="225" t="s">
        <v>133</v>
      </c>
      <c r="E109" s="237" t="s">
        <v>28</v>
      </c>
      <c r="F109" s="238" t="s">
        <v>136</v>
      </c>
      <c r="G109" s="236"/>
      <c r="H109" s="239">
        <v>358.29000000000002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133</v>
      </c>
      <c r="AU109" s="245" t="s">
        <v>84</v>
      </c>
      <c r="AV109" s="14" t="s">
        <v>129</v>
      </c>
      <c r="AW109" s="14" t="s">
        <v>35</v>
      </c>
      <c r="AX109" s="14" t="s">
        <v>82</v>
      </c>
      <c r="AY109" s="245" t="s">
        <v>122</v>
      </c>
    </row>
    <row r="110" s="12" customFormat="1" ht="22.8" customHeight="1">
      <c r="A110" s="12"/>
      <c r="B110" s="189"/>
      <c r="C110" s="190"/>
      <c r="D110" s="191" t="s">
        <v>73</v>
      </c>
      <c r="E110" s="203" t="s">
        <v>84</v>
      </c>
      <c r="F110" s="203" t="s">
        <v>296</v>
      </c>
      <c r="G110" s="190"/>
      <c r="H110" s="190"/>
      <c r="I110" s="193"/>
      <c r="J110" s="204">
        <f>BK110</f>
        <v>0</v>
      </c>
      <c r="K110" s="190"/>
      <c r="L110" s="195"/>
      <c r="M110" s="196"/>
      <c r="N110" s="197"/>
      <c r="O110" s="197"/>
      <c r="P110" s="198">
        <f>SUM(P111:P120)</f>
        <v>0</v>
      </c>
      <c r="Q110" s="197"/>
      <c r="R110" s="198">
        <f>SUM(R111:R120)</f>
        <v>0</v>
      </c>
      <c r="S110" s="197"/>
      <c r="T110" s="199">
        <f>SUM(T111:T120)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0" t="s">
        <v>82</v>
      </c>
      <c r="AT110" s="201" t="s">
        <v>73</v>
      </c>
      <c r="AU110" s="201" t="s">
        <v>82</v>
      </c>
      <c r="AY110" s="200" t="s">
        <v>122</v>
      </c>
      <c r="BK110" s="202">
        <f>SUM(BK111:BK120)</f>
        <v>0</v>
      </c>
    </row>
    <row r="111" s="2" customFormat="1" ht="24.15" customHeight="1">
      <c r="A111" s="39"/>
      <c r="B111" s="40"/>
      <c r="C111" s="205" t="s">
        <v>129</v>
      </c>
      <c r="D111" s="205" t="s">
        <v>124</v>
      </c>
      <c r="E111" s="206" t="s">
        <v>297</v>
      </c>
      <c r="F111" s="207" t="s">
        <v>298</v>
      </c>
      <c r="G111" s="208" t="s">
        <v>127</v>
      </c>
      <c r="H111" s="209">
        <v>353.98000000000002</v>
      </c>
      <c r="I111" s="210"/>
      <c r="J111" s="211">
        <f>ROUND(I111*H111,2)</f>
        <v>0</v>
      </c>
      <c r="K111" s="207" t="s">
        <v>128</v>
      </c>
      <c r="L111" s="45"/>
      <c r="M111" s="212" t="s">
        <v>28</v>
      </c>
      <c r="N111" s="213" t="s">
        <v>45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129</v>
      </c>
      <c r="AT111" s="216" t="s">
        <v>124</v>
      </c>
      <c r="AU111" s="216" t="s">
        <v>84</v>
      </c>
      <c r="AY111" s="18" t="s">
        <v>122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82</v>
      </c>
      <c r="BK111" s="217">
        <f>ROUND(I111*H111,2)</f>
        <v>0</v>
      </c>
      <c r="BL111" s="18" t="s">
        <v>129</v>
      </c>
      <c r="BM111" s="216" t="s">
        <v>299</v>
      </c>
    </row>
    <row r="112" s="2" customFormat="1">
      <c r="A112" s="39"/>
      <c r="B112" s="40"/>
      <c r="C112" s="41"/>
      <c r="D112" s="218" t="s">
        <v>131</v>
      </c>
      <c r="E112" s="41"/>
      <c r="F112" s="219" t="s">
        <v>300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131</v>
      </c>
      <c r="AU112" s="18" t="s">
        <v>84</v>
      </c>
    </row>
    <row r="113" s="13" customFormat="1">
      <c r="A113" s="13"/>
      <c r="B113" s="223"/>
      <c r="C113" s="224"/>
      <c r="D113" s="225" t="s">
        <v>133</v>
      </c>
      <c r="E113" s="226" t="s">
        <v>28</v>
      </c>
      <c r="F113" s="227" t="s">
        <v>286</v>
      </c>
      <c r="G113" s="224"/>
      <c r="H113" s="228">
        <v>160.34399999999999</v>
      </c>
      <c r="I113" s="229"/>
      <c r="J113" s="224"/>
      <c r="K113" s="224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133</v>
      </c>
      <c r="AU113" s="234" t="s">
        <v>84</v>
      </c>
      <c r="AV113" s="13" t="s">
        <v>84</v>
      </c>
      <c r="AW113" s="13" t="s">
        <v>35</v>
      </c>
      <c r="AX113" s="13" t="s">
        <v>74</v>
      </c>
      <c r="AY113" s="234" t="s">
        <v>122</v>
      </c>
    </row>
    <row r="114" s="13" customFormat="1">
      <c r="A114" s="13"/>
      <c r="B114" s="223"/>
      <c r="C114" s="224"/>
      <c r="D114" s="225" t="s">
        <v>133</v>
      </c>
      <c r="E114" s="226" t="s">
        <v>28</v>
      </c>
      <c r="F114" s="227" t="s">
        <v>287</v>
      </c>
      <c r="G114" s="224"/>
      <c r="H114" s="228">
        <v>67.932000000000002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133</v>
      </c>
      <c r="AU114" s="234" t="s">
        <v>84</v>
      </c>
      <c r="AV114" s="13" t="s">
        <v>84</v>
      </c>
      <c r="AW114" s="13" t="s">
        <v>35</v>
      </c>
      <c r="AX114" s="13" t="s">
        <v>74</v>
      </c>
      <c r="AY114" s="234" t="s">
        <v>122</v>
      </c>
    </row>
    <row r="115" s="13" customFormat="1">
      <c r="A115" s="13"/>
      <c r="B115" s="223"/>
      <c r="C115" s="224"/>
      <c r="D115" s="225" t="s">
        <v>133</v>
      </c>
      <c r="E115" s="226" t="s">
        <v>28</v>
      </c>
      <c r="F115" s="227" t="s">
        <v>291</v>
      </c>
      <c r="G115" s="224"/>
      <c r="H115" s="228">
        <v>112.464</v>
      </c>
      <c r="I115" s="229"/>
      <c r="J115" s="224"/>
      <c r="K115" s="224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133</v>
      </c>
      <c r="AU115" s="234" t="s">
        <v>84</v>
      </c>
      <c r="AV115" s="13" t="s">
        <v>84</v>
      </c>
      <c r="AW115" s="13" t="s">
        <v>35</v>
      </c>
      <c r="AX115" s="13" t="s">
        <v>74</v>
      </c>
      <c r="AY115" s="234" t="s">
        <v>122</v>
      </c>
    </row>
    <row r="116" s="13" customFormat="1">
      <c r="A116" s="13"/>
      <c r="B116" s="223"/>
      <c r="C116" s="224"/>
      <c r="D116" s="225" t="s">
        <v>133</v>
      </c>
      <c r="E116" s="226" t="s">
        <v>28</v>
      </c>
      <c r="F116" s="227" t="s">
        <v>301</v>
      </c>
      <c r="G116" s="224"/>
      <c r="H116" s="228">
        <v>17.550000000000001</v>
      </c>
      <c r="I116" s="229"/>
      <c r="J116" s="224"/>
      <c r="K116" s="224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133</v>
      </c>
      <c r="AU116" s="234" t="s">
        <v>84</v>
      </c>
      <c r="AV116" s="13" t="s">
        <v>84</v>
      </c>
      <c r="AW116" s="13" t="s">
        <v>35</v>
      </c>
      <c r="AX116" s="13" t="s">
        <v>74</v>
      </c>
      <c r="AY116" s="234" t="s">
        <v>122</v>
      </c>
    </row>
    <row r="117" s="13" customFormat="1">
      <c r="A117" s="13"/>
      <c r="B117" s="223"/>
      <c r="C117" s="224"/>
      <c r="D117" s="225" t="s">
        <v>133</v>
      </c>
      <c r="E117" s="226" t="s">
        <v>28</v>
      </c>
      <c r="F117" s="227" t="s">
        <v>302</v>
      </c>
      <c r="G117" s="224"/>
      <c r="H117" s="228">
        <v>-2.0569999999999999</v>
      </c>
      <c r="I117" s="229"/>
      <c r="J117" s="224"/>
      <c r="K117" s="224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133</v>
      </c>
      <c r="AU117" s="234" t="s">
        <v>84</v>
      </c>
      <c r="AV117" s="13" t="s">
        <v>84</v>
      </c>
      <c r="AW117" s="13" t="s">
        <v>35</v>
      </c>
      <c r="AX117" s="13" t="s">
        <v>74</v>
      </c>
      <c r="AY117" s="234" t="s">
        <v>122</v>
      </c>
    </row>
    <row r="118" s="13" customFormat="1">
      <c r="A118" s="13"/>
      <c r="B118" s="223"/>
      <c r="C118" s="224"/>
      <c r="D118" s="225" t="s">
        <v>133</v>
      </c>
      <c r="E118" s="226" t="s">
        <v>28</v>
      </c>
      <c r="F118" s="227" t="s">
        <v>303</v>
      </c>
      <c r="G118" s="224"/>
      <c r="H118" s="228">
        <v>-1.5449999999999999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133</v>
      </c>
      <c r="AU118" s="234" t="s">
        <v>84</v>
      </c>
      <c r="AV118" s="13" t="s">
        <v>84</v>
      </c>
      <c r="AW118" s="13" t="s">
        <v>35</v>
      </c>
      <c r="AX118" s="13" t="s">
        <v>74</v>
      </c>
      <c r="AY118" s="234" t="s">
        <v>122</v>
      </c>
    </row>
    <row r="119" s="13" customFormat="1">
      <c r="A119" s="13"/>
      <c r="B119" s="223"/>
      <c r="C119" s="224"/>
      <c r="D119" s="225" t="s">
        <v>133</v>
      </c>
      <c r="E119" s="226" t="s">
        <v>28</v>
      </c>
      <c r="F119" s="227" t="s">
        <v>304</v>
      </c>
      <c r="G119" s="224"/>
      <c r="H119" s="228">
        <v>-0.70799999999999996</v>
      </c>
      <c r="I119" s="229"/>
      <c r="J119" s="224"/>
      <c r="K119" s="224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133</v>
      </c>
      <c r="AU119" s="234" t="s">
        <v>84</v>
      </c>
      <c r="AV119" s="13" t="s">
        <v>84</v>
      </c>
      <c r="AW119" s="13" t="s">
        <v>35</v>
      </c>
      <c r="AX119" s="13" t="s">
        <v>74</v>
      </c>
      <c r="AY119" s="234" t="s">
        <v>122</v>
      </c>
    </row>
    <row r="120" s="14" customFormat="1">
      <c r="A120" s="14"/>
      <c r="B120" s="235"/>
      <c r="C120" s="236"/>
      <c r="D120" s="225" t="s">
        <v>133</v>
      </c>
      <c r="E120" s="237" t="s">
        <v>28</v>
      </c>
      <c r="F120" s="238" t="s">
        <v>136</v>
      </c>
      <c r="G120" s="236"/>
      <c r="H120" s="239">
        <v>353.97999999999996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133</v>
      </c>
      <c r="AU120" s="245" t="s">
        <v>84</v>
      </c>
      <c r="AV120" s="14" t="s">
        <v>129</v>
      </c>
      <c r="AW120" s="14" t="s">
        <v>35</v>
      </c>
      <c r="AX120" s="14" t="s">
        <v>82</v>
      </c>
      <c r="AY120" s="245" t="s">
        <v>122</v>
      </c>
    </row>
    <row r="121" s="12" customFormat="1" ht="22.8" customHeight="1">
      <c r="A121" s="12"/>
      <c r="B121" s="189"/>
      <c r="C121" s="190"/>
      <c r="D121" s="191" t="s">
        <v>73</v>
      </c>
      <c r="E121" s="203" t="s">
        <v>203</v>
      </c>
      <c r="F121" s="203" t="s">
        <v>305</v>
      </c>
      <c r="G121" s="190"/>
      <c r="H121" s="190"/>
      <c r="I121" s="193"/>
      <c r="J121" s="204">
        <f>BK121</f>
        <v>0</v>
      </c>
      <c r="K121" s="190"/>
      <c r="L121" s="195"/>
      <c r="M121" s="196"/>
      <c r="N121" s="197"/>
      <c r="O121" s="197"/>
      <c r="P121" s="198">
        <f>SUM(P122:P250)</f>
        <v>0</v>
      </c>
      <c r="Q121" s="197"/>
      <c r="R121" s="198">
        <f>SUM(R122:R250)</f>
        <v>2.3353147999999995</v>
      </c>
      <c r="S121" s="197"/>
      <c r="T121" s="199">
        <f>SUM(T122:T250)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0" t="s">
        <v>82</v>
      </c>
      <c r="AT121" s="201" t="s">
        <v>73</v>
      </c>
      <c r="AU121" s="201" t="s">
        <v>82</v>
      </c>
      <c r="AY121" s="200" t="s">
        <v>122</v>
      </c>
      <c r="BK121" s="202">
        <f>SUM(BK122:BK250)</f>
        <v>0</v>
      </c>
    </row>
    <row r="122" s="2" customFormat="1" ht="24.15" customHeight="1">
      <c r="A122" s="39"/>
      <c r="B122" s="40"/>
      <c r="C122" s="205" t="s">
        <v>153</v>
      </c>
      <c r="D122" s="205" t="s">
        <v>124</v>
      </c>
      <c r="E122" s="206" t="s">
        <v>306</v>
      </c>
      <c r="F122" s="207" t="s">
        <v>307</v>
      </c>
      <c r="G122" s="208" t="s">
        <v>263</v>
      </c>
      <c r="H122" s="209">
        <v>1</v>
      </c>
      <c r="I122" s="210"/>
      <c r="J122" s="211">
        <f>ROUND(I122*H122,2)</f>
        <v>0</v>
      </c>
      <c r="K122" s="207" t="s">
        <v>128</v>
      </c>
      <c r="L122" s="45"/>
      <c r="M122" s="212" t="s">
        <v>28</v>
      </c>
      <c r="N122" s="213" t="s">
        <v>45</v>
      </c>
      <c r="O122" s="85"/>
      <c r="P122" s="214">
        <f>O122*H122</f>
        <v>0</v>
      </c>
      <c r="Q122" s="214">
        <v>0.00167</v>
      </c>
      <c r="R122" s="214">
        <f>Q122*H122</f>
        <v>0.00167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129</v>
      </c>
      <c r="AT122" s="216" t="s">
        <v>124</v>
      </c>
      <c r="AU122" s="216" t="s">
        <v>84</v>
      </c>
      <c r="AY122" s="18" t="s">
        <v>122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82</v>
      </c>
      <c r="BK122" s="217">
        <f>ROUND(I122*H122,2)</f>
        <v>0</v>
      </c>
      <c r="BL122" s="18" t="s">
        <v>129</v>
      </c>
      <c r="BM122" s="216" t="s">
        <v>308</v>
      </c>
    </row>
    <row r="123" s="2" customFormat="1">
      <c r="A123" s="39"/>
      <c r="B123" s="40"/>
      <c r="C123" s="41"/>
      <c r="D123" s="218" t="s">
        <v>131</v>
      </c>
      <c r="E123" s="41"/>
      <c r="F123" s="219" t="s">
        <v>309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131</v>
      </c>
      <c r="AU123" s="18" t="s">
        <v>84</v>
      </c>
    </row>
    <row r="124" s="13" customFormat="1">
      <c r="A124" s="13"/>
      <c r="B124" s="223"/>
      <c r="C124" s="224"/>
      <c r="D124" s="225" t="s">
        <v>133</v>
      </c>
      <c r="E124" s="226" t="s">
        <v>28</v>
      </c>
      <c r="F124" s="227" t="s">
        <v>310</v>
      </c>
      <c r="G124" s="224"/>
      <c r="H124" s="228">
        <v>1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133</v>
      </c>
      <c r="AU124" s="234" t="s">
        <v>84</v>
      </c>
      <c r="AV124" s="13" t="s">
        <v>84</v>
      </c>
      <c r="AW124" s="13" t="s">
        <v>35</v>
      </c>
      <c r="AX124" s="13" t="s">
        <v>74</v>
      </c>
      <c r="AY124" s="234" t="s">
        <v>122</v>
      </c>
    </row>
    <row r="125" s="14" customFormat="1">
      <c r="A125" s="14"/>
      <c r="B125" s="235"/>
      <c r="C125" s="236"/>
      <c r="D125" s="225" t="s">
        <v>133</v>
      </c>
      <c r="E125" s="237" t="s">
        <v>28</v>
      </c>
      <c r="F125" s="238" t="s">
        <v>136</v>
      </c>
      <c r="G125" s="236"/>
      <c r="H125" s="239">
        <v>1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133</v>
      </c>
      <c r="AU125" s="245" t="s">
        <v>84</v>
      </c>
      <c r="AV125" s="14" t="s">
        <v>129</v>
      </c>
      <c r="AW125" s="14" t="s">
        <v>35</v>
      </c>
      <c r="AX125" s="14" t="s">
        <v>82</v>
      </c>
      <c r="AY125" s="245" t="s">
        <v>122</v>
      </c>
    </row>
    <row r="126" s="2" customFormat="1" ht="16.5" customHeight="1">
      <c r="A126" s="39"/>
      <c r="B126" s="40"/>
      <c r="C126" s="249" t="s">
        <v>160</v>
      </c>
      <c r="D126" s="249" t="s">
        <v>229</v>
      </c>
      <c r="E126" s="250" t="s">
        <v>311</v>
      </c>
      <c r="F126" s="251" t="s">
        <v>312</v>
      </c>
      <c r="G126" s="252" t="s">
        <v>263</v>
      </c>
      <c r="H126" s="253">
        <v>1</v>
      </c>
      <c r="I126" s="254"/>
      <c r="J126" s="255">
        <f>ROUND(I126*H126,2)</f>
        <v>0</v>
      </c>
      <c r="K126" s="251" t="s">
        <v>128</v>
      </c>
      <c r="L126" s="256"/>
      <c r="M126" s="257" t="s">
        <v>28</v>
      </c>
      <c r="N126" s="258" t="s">
        <v>45</v>
      </c>
      <c r="O126" s="85"/>
      <c r="P126" s="214">
        <f>O126*H126</f>
        <v>0</v>
      </c>
      <c r="Q126" s="214">
        <v>0.01</v>
      </c>
      <c r="R126" s="214">
        <f>Q126*H126</f>
        <v>0.01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203</v>
      </c>
      <c r="AT126" s="216" t="s">
        <v>229</v>
      </c>
      <c r="AU126" s="216" t="s">
        <v>84</v>
      </c>
      <c r="AY126" s="18" t="s">
        <v>122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82</v>
      </c>
      <c r="BK126" s="217">
        <f>ROUND(I126*H126,2)</f>
        <v>0</v>
      </c>
      <c r="BL126" s="18" t="s">
        <v>129</v>
      </c>
      <c r="BM126" s="216" t="s">
        <v>313</v>
      </c>
    </row>
    <row r="127" s="13" customFormat="1">
      <c r="A127" s="13"/>
      <c r="B127" s="223"/>
      <c r="C127" s="224"/>
      <c r="D127" s="225" t="s">
        <v>133</v>
      </c>
      <c r="E127" s="226" t="s">
        <v>28</v>
      </c>
      <c r="F127" s="227" t="s">
        <v>82</v>
      </c>
      <c r="G127" s="224"/>
      <c r="H127" s="228">
        <v>1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133</v>
      </c>
      <c r="AU127" s="234" t="s">
        <v>84</v>
      </c>
      <c r="AV127" s="13" t="s">
        <v>84</v>
      </c>
      <c r="AW127" s="13" t="s">
        <v>35</v>
      </c>
      <c r="AX127" s="13" t="s">
        <v>74</v>
      </c>
      <c r="AY127" s="234" t="s">
        <v>122</v>
      </c>
    </row>
    <row r="128" s="14" customFormat="1">
      <c r="A128" s="14"/>
      <c r="B128" s="235"/>
      <c r="C128" s="236"/>
      <c r="D128" s="225" t="s">
        <v>133</v>
      </c>
      <c r="E128" s="237" t="s">
        <v>28</v>
      </c>
      <c r="F128" s="238" t="s">
        <v>136</v>
      </c>
      <c r="G128" s="236"/>
      <c r="H128" s="239">
        <v>1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133</v>
      </c>
      <c r="AU128" s="245" t="s">
        <v>84</v>
      </c>
      <c r="AV128" s="14" t="s">
        <v>129</v>
      </c>
      <c r="AW128" s="14" t="s">
        <v>35</v>
      </c>
      <c r="AX128" s="14" t="s">
        <v>82</v>
      </c>
      <c r="AY128" s="245" t="s">
        <v>122</v>
      </c>
    </row>
    <row r="129" s="2" customFormat="1" ht="16.5" customHeight="1">
      <c r="A129" s="39"/>
      <c r="B129" s="40"/>
      <c r="C129" s="249" t="s">
        <v>166</v>
      </c>
      <c r="D129" s="249" t="s">
        <v>229</v>
      </c>
      <c r="E129" s="250" t="s">
        <v>314</v>
      </c>
      <c r="F129" s="251" t="s">
        <v>315</v>
      </c>
      <c r="G129" s="252" t="s">
        <v>263</v>
      </c>
      <c r="H129" s="253">
        <v>1</v>
      </c>
      <c r="I129" s="254"/>
      <c r="J129" s="255">
        <f>ROUND(I129*H129,2)</f>
        <v>0</v>
      </c>
      <c r="K129" s="251" t="s">
        <v>28</v>
      </c>
      <c r="L129" s="256"/>
      <c r="M129" s="257" t="s">
        <v>28</v>
      </c>
      <c r="N129" s="258" t="s">
        <v>45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203</v>
      </c>
      <c r="AT129" s="216" t="s">
        <v>229</v>
      </c>
      <c r="AU129" s="216" t="s">
        <v>84</v>
      </c>
      <c r="AY129" s="18" t="s">
        <v>122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82</v>
      </c>
      <c r="BK129" s="217">
        <f>ROUND(I129*H129,2)</f>
        <v>0</v>
      </c>
      <c r="BL129" s="18" t="s">
        <v>129</v>
      </c>
      <c r="BM129" s="216" t="s">
        <v>316</v>
      </c>
    </row>
    <row r="130" s="13" customFormat="1">
      <c r="A130" s="13"/>
      <c r="B130" s="223"/>
      <c r="C130" s="224"/>
      <c r="D130" s="225" t="s">
        <v>133</v>
      </c>
      <c r="E130" s="226" t="s">
        <v>28</v>
      </c>
      <c r="F130" s="227" t="s">
        <v>310</v>
      </c>
      <c r="G130" s="224"/>
      <c r="H130" s="228">
        <v>1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133</v>
      </c>
      <c r="AU130" s="234" t="s">
        <v>84</v>
      </c>
      <c r="AV130" s="13" t="s">
        <v>84</v>
      </c>
      <c r="AW130" s="13" t="s">
        <v>35</v>
      </c>
      <c r="AX130" s="13" t="s">
        <v>74</v>
      </c>
      <c r="AY130" s="234" t="s">
        <v>122</v>
      </c>
    </row>
    <row r="131" s="14" customFormat="1">
      <c r="A131" s="14"/>
      <c r="B131" s="235"/>
      <c r="C131" s="236"/>
      <c r="D131" s="225" t="s">
        <v>133</v>
      </c>
      <c r="E131" s="237" t="s">
        <v>28</v>
      </c>
      <c r="F131" s="238" t="s">
        <v>136</v>
      </c>
      <c r="G131" s="236"/>
      <c r="H131" s="239">
        <v>1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133</v>
      </c>
      <c r="AU131" s="245" t="s">
        <v>84</v>
      </c>
      <c r="AV131" s="14" t="s">
        <v>129</v>
      </c>
      <c r="AW131" s="14" t="s">
        <v>35</v>
      </c>
      <c r="AX131" s="14" t="s">
        <v>82</v>
      </c>
      <c r="AY131" s="245" t="s">
        <v>122</v>
      </c>
    </row>
    <row r="132" s="2" customFormat="1" ht="16.5" customHeight="1">
      <c r="A132" s="39"/>
      <c r="B132" s="40"/>
      <c r="C132" s="205" t="s">
        <v>203</v>
      </c>
      <c r="D132" s="205" t="s">
        <v>124</v>
      </c>
      <c r="E132" s="206" t="s">
        <v>317</v>
      </c>
      <c r="F132" s="207" t="s">
        <v>318</v>
      </c>
      <c r="G132" s="208" t="s">
        <v>263</v>
      </c>
      <c r="H132" s="209">
        <v>1</v>
      </c>
      <c r="I132" s="210"/>
      <c r="J132" s="211">
        <f>ROUND(I132*H132,2)</f>
        <v>0</v>
      </c>
      <c r="K132" s="207" t="s">
        <v>28</v>
      </c>
      <c r="L132" s="45"/>
      <c r="M132" s="212" t="s">
        <v>28</v>
      </c>
      <c r="N132" s="213" t="s">
        <v>45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129</v>
      </c>
      <c r="AT132" s="216" t="s">
        <v>124</v>
      </c>
      <c r="AU132" s="216" t="s">
        <v>84</v>
      </c>
      <c r="AY132" s="18" t="s">
        <v>122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82</v>
      </c>
      <c r="BK132" s="217">
        <f>ROUND(I132*H132,2)</f>
        <v>0</v>
      </c>
      <c r="BL132" s="18" t="s">
        <v>129</v>
      </c>
      <c r="BM132" s="216" t="s">
        <v>319</v>
      </c>
    </row>
    <row r="133" s="13" customFormat="1">
      <c r="A133" s="13"/>
      <c r="B133" s="223"/>
      <c r="C133" s="224"/>
      <c r="D133" s="225" t="s">
        <v>133</v>
      </c>
      <c r="E133" s="226" t="s">
        <v>28</v>
      </c>
      <c r="F133" s="227" t="s">
        <v>310</v>
      </c>
      <c r="G133" s="224"/>
      <c r="H133" s="228">
        <v>1</v>
      </c>
      <c r="I133" s="229"/>
      <c r="J133" s="224"/>
      <c r="K133" s="224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133</v>
      </c>
      <c r="AU133" s="234" t="s">
        <v>84</v>
      </c>
      <c r="AV133" s="13" t="s">
        <v>84</v>
      </c>
      <c r="AW133" s="13" t="s">
        <v>35</v>
      </c>
      <c r="AX133" s="13" t="s">
        <v>74</v>
      </c>
      <c r="AY133" s="234" t="s">
        <v>122</v>
      </c>
    </row>
    <row r="134" s="14" customFormat="1">
      <c r="A134" s="14"/>
      <c r="B134" s="235"/>
      <c r="C134" s="236"/>
      <c r="D134" s="225" t="s">
        <v>133</v>
      </c>
      <c r="E134" s="237" t="s">
        <v>28</v>
      </c>
      <c r="F134" s="238" t="s">
        <v>136</v>
      </c>
      <c r="G134" s="236"/>
      <c r="H134" s="239">
        <v>1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133</v>
      </c>
      <c r="AU134" s="245" t="s">
        <v>84</v>
      </c>
      <c r="AV134" s="14" t="s">
        <v>129</v>
      </c>
      <c r="AW134" s="14" t="s">
        <v>35</v>
      </c>
      <c r="AX134" s="14" t="s">
        <v>82</v>
      </c>
      <c r="AY134" s="245" t="s">
        <v>122</v>
      </c>
    </row>
    <row r="135" s="2" customFormat="1" ht="24.15" customHeight="1">
      <c r="A135" s="39"/>
      <c r="B135" s="40"/>
      <c r="C135" s="205" t="s">
        <v>158</v>
      </c>
      <c r="D135" s="205" t="s">
        <v>124</v>
      </c>
      <c r="E135" s="206" t="s">
        <v>320</v>
      </c>
      <c r="F135" s="207" t="s">
        <v>321</v>
      </c>
      <c r="G135" s="208" t="s">
        <v>263</v>
      </c>
      <c r="H135" s="209">
        <v>2</v>
      </c>
      <c r="I135" s="210"/>
      <c r="J135" s="211">
        <f>ROUND(I135*H135,2)</f>
        <v>0</v>
      </c>
      <c r="K135" s="207" t="s">
        <v>128</v>
      </c>
      <c r="L135" s="45"/>
      <c r="M135" s="212" t="s">
        <v>28</v>
      </c>
      <c r="N135" s="213" t="s">
        <v>45</v>
      </c>
      <c r="O135" s="85"/>
      <c r="P135" s="214">
        <f>O135*H135</f>
        <v>0</v>
      </c>
      <c r="Q135" s="214">
        <v>0.0028700000000000002</v>
      </c>
      <c r="R135" s="214">
        <f>Q135*H135</f>
        <v>0.0057400000000000003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129</v>
      </c>
      <c r="AT135" s="216" t="s">
        <v>124</v>
      </c>
      <c r="AU135" s="216" t="s">
        <v>84</v>
      </c>
      <c r="AY135" s="18" t="s">
        <v>122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82</v>
      </c>
      <c r="BK135" s="217">
        <f>ROUND(I135*H135,2)</f>
        <v>0</v>
      </c>
      <c r="BL135" s="18" t="s">
        <v>129</v>
      </c>
      <c r="BM135" s="216" t="s">
        <v>322</v>
      </c>
    </row>
    <row r="136" s="2" customFormat="1">
      <c r="A136" s="39"/>
      <c r="B136" s="40"/>
      <c r="C136" s="41"/>
      <c r="D136" s="218" t="s">
        <v>131</v>
      </c>
      <c r="E136" s="41"/>
      <c r="F136" s="219" t="s">
        <v>323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131</v>
      </c>
      <c r="AU136" s="18" t="s">
        <v>84</v>
      </c>
    </row>
    <row r="137" s="13" customFormat="1">
      <c r="A137" s="13"/>
      <c r="B137" s="223"/>
      <c r="C137" s="224"/>
      <c r="D137" s="225" t="s">
        <v>133</v>
      </c>
      <c r="E137" s="226" t="s">
        <v>28</v>
      </c>
      <c r="F137" s="227" t="s">
        <v>324</v>
      </c>
      <c r="G137" s="224"/>
      <c r="H137" s="228">
        <v>2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133</v>
      </c>
      <c r="AU137" s="234" t="s">
        <v>84</v>
      </c>
      <c r="AV137" s="13" t="s">
        <v>84</v>
      </c>
      <c r="AW137" s="13" t="s">
        <v>35</v>
      </c>
      <c r="AX137" s="13" t="s">
        <v>74</v>
      </c>
      <c r="AY137" s="234" t="s">
        <v>122</v>
      </c>
    </row>
    <row r="138" s="14" customFormat="1">
      <c r="A138" s="14"/>
      <c r="B138" s="235"/>
      <c r="C138" s="236"/>
      <c r="D138" s="225" t="s">
        <v>133</v>
      </c>
      <c r="E138" s="237" t="s">
        <v>28</v>
      </c>
      <c r="F138" s="238" t="s">
        <v>136</v>
      </c>
      <c r="G138" s="236"/>
      <c r="H138" s="239">
        <v>2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133</v>
      </c>
      <c r="AU138" s="245" t="s">
        <v>84</v>
      </c>
      <c r="AV138" s="14" t="s">
        <v>129</v>
      </c>
      <c r="AW138" s="14" t="s">
        <v>35</v>
      </c>
      <c r="AX138" s="14" t="s">
        <v>82</v>
      </c>
      <c r="AY138" s="245" t="s">
        <v>122</v>
      </c>
    </row>
    <row r="139" s="2" customFormat="1" ht="16.5" customHeight="1">
      <c r="A139" s="39"/>
      <c r="B139" s="40"/>
      <c r="C139" s="249" t="s">
        <v>209</v>
      </c>
      <c r="D139" s="249" t="s">
        <v>229</v>
      </c>
      <c r="E139" s="250" t="s">
        <v>325</v>
      </c>
      <c r="F139" s="251" t="s">
        <v>326</v>
      </c>
      <c r="G139" s="252" t="s">
        <v>263</v>
      </c>
      <c r="H139" s="253">
        <v>2</v>
      </c>
      <c r="I139" s="254"/>
      <c r="J139" s="255">
        <f>ROUND(I139*H139,2)</f>
        <v>0</v>
      </c>
      <c r="K139" s="251" t="s">
        <v>128</v>
      </c>
      <c r="L139" s="256"/>
      <c r="M139" s="257" t="s">
        <v>28</v>
      </c>
      <c r="N139" s="258" t="s">
        <v>45</v>
      </c>
      <c r="O139" s="85"/>
      <c r="P139" s="214">
        <f>O139*H139</f>
        <v>0</v>
      </c>
      <c r="Q139" s="214">
        <v>0.0114</v>
      </c>
      <c r="R139" s="214">
        <f>Q139*H139</f>
        <v>0.022800000000000001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203</v>
      </c>
      <c r="AT139" s="216" t="s">
        <v>229</v>
      </c>
      <c r="AU139" s="216" t="s">
        <v>84</v>
      </c>
      <c r="AY139" s="18" t="s">
        <v>122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82</v>
      </c>
      <c r="BK139" s="217">
        <f>ROUND(I139*H139,2)</f>
        <v>0</v>
      </c>
      <c r="BL139" s="18" t="s">
        <v>129</v>
      </c>
      <c r="BM139" s="216" t="s">
        <v>327</v>
      </c>
    </row>
    <row r="140" s="13" customFormat="1">
      <c r="A140" s="13"/>
      <c r="B140" s="223"/>
      <c r="C140" s="224"/>
      <c r="D140" s="225" t="s">
        <v>133</v>
      </c>
      <c r="E140" s="226" t="s">
        <v>28</v>
      </c>
      <c r="F140" s="227" t="s">
        <v>84</v>
      </c>
      <c r="G140" s="224"/>
      <c r="H140" s="228">
        <v>2</v>
      </c>
      <c r="I140" s="229"/>
      <c r="J140" s="224"/>
      <c r="K140" s="224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133</v>
      </c>
      <c r="AU140" s="234" t="s">
        <v>84</v>
      </c>
      <c r="AV140" s="13" t="s">
        <v>84</v>
      </c>
      <c r="AW140" s="13" t="s">
        <v>35</v>
      </c>
      <c r="AX140" s="13" t="s">
        <v>74</v>
      </c>
      <c r="AY140" s="234" t="s">
        <v>122</v>
      </c>
    </row>
    <row r="141" s="14" customFormat="1">
      <c r="A141" s="14"/>
      <c r="B141" s="235"/>
      <c r="C141" s="236"/>
      <c r="D141" s="225" t="s">
        <v>133</v>
      </c>
      <c r="E141" s="237" t="s">
        <v>28</v>
      </c>
      <c r="F141" s="238" t="s">
        <v>136</v>
      </c>
      <c r="G141" s="236"/>
      <c r="H141" s="239">
        <v>2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133</v>
      </c>
      <c r="AU141" s="245" t="s">
        <v>84</v>
      </c>
      <c r="AV141" s="14" t="s">
        <v>129</v>
      </c>
      <c r="AW141" s="14" t="s">
        <v>35</v>
      </c>
      <c r="AX141" s="14" t="s">
        <v>82</v>
      </c>
      <c r="AY141" s="245" t="s">
        <v>122</v>
      </c>
    </row>
    <row r="142" s="2" customFormat="1" ht="24.15" customHeight="1">
      <c r="A142" s="39"/>
      <c r="B142" s="40"/>
      <c r="C142" s="205" t="s">
        <v>215</v>
      </c>
      <c r="D142" s="205" t="s">
        <v>124</v>
      </c>
      <c r="E142" s="206" t="s">
        <v>328</v>
      </c>
      <c r="F142" s="207" t="s">
        <v>329</v>
      </c>
      <c r="G142" s="208" t="s">
        <v>263</v>
      </c>
      <c r="H142" s="209">
        <v>12</v>
      </c>
      <c r="I142" s="210"/>
      <c r="J142" s="211">
        <f>ROUND(I142*H142,2)</f>
        <v>0</v>
      </c>
      <c r="K142" s="207" t="s">
        <v>128</v>
      </c>
      <c r="L142" s="45"/>
      <c r="M142" s="212" t="s">
        <v>28</v>
      </c>
      <c r="N142" s="213" t="s">
        <v>45</v>
      </c>
      <c r="O142" s="85"/>
      <c r="P142" s="214">
        <f>O142*H142</f>
        <v>0</v>
      </c>
      <c r="Q142" s="214">
        <v>0.0054200000000000003</v>
      </c>
      <c r="R142" s="214">
        <f>Q142*H142</f>
        <v>0.065040000000000001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129</v>
      </c>
      <c r="AT142" s="216" t="s">
        <v>124</v>
      </c>
      <c r="AU142" s="216" t="s">
        <v>84</v>
      </c>
      <c r="AY142" s="18" t="s">
        <v>122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82</v>
      </c>
      <c r="BK142" s="217">
        <f>ROUND(I142*H142,2)</f>
        <v>0</v>
      </c>
      <c r="BL142" s="18" t="s">
        <v>129</v>
      </c>
      <c r="BM142" s="216" t="s">
        <v>330</v>
      </c>
    </row>
    <row r="143" s="2" customFormat="1">
      <c r="A143" s="39"/>
      <c r="B143" s="40"/>
      <c r="C143" s="41"/>
      <c r="D143" s="218" t="s">
        <v>131</v>
      </c>
      <c r="E143" s="41"/>
      <c r="F143" s="219" t="s">
        <v>331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131</v>
      </c>
      <c r="AU143" s="18" t="s">
        <v>84</v>
      </c>
    </row>
    <row r="144" s="13" customFormat="1">
      <c r="A144" s="13"/>
      <c r="B144" s="223"/>
      <c r="C144" s="224"/>
      <c r="D144" s="225" t="s">
        <v>133</v>
      </c>
      <c r="E144" s="226" t="s">
        <v>28</v>
      </c>
      <c r="F144" s="227" t="s">
        <v>332</v>
      </c>
      <c r="G144" s="224"/>
      <c r="H144" s="228">
        <v>12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133</v>
      </c>
      <c r="AU144" s="234" t="s">
        <v>84</v>
      </c>
      <c r="AV144" s="13" t="s">
        <v>84</v>
      </c>
      <c r="AW144" s="13" t="s">
        <v>35</v>
      </c>
      <c r="AX144" s="13" t="s">
        <v>74</v>
      </c>
      <c r="AY144" s="234" t="s">
        <v>122</v>
      </c>
    </row>
    <row r="145" s="14" customFormat="1">
      <c r="A145" s="14"/>
      <c r="B145" s="235"/>
      <c r="C145" s="236"/>
      <c r="D145" s="225" t="s">
        <v>133</v>
      </c>
      <c r="E145" s="237" t="s">
        <v>28</v>
      </c>
      <c r="F145" s="238" t="s">
        <v>136</v>
      </c>
      <c r="G145" s="236"/>
      <c r="H145" s="239">
        <v>12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133</v>
      </c>
      <c r="AU145" s="245" t="s">
        <v>84</v>
      </c>
      <c r="AV145" s="14" t="s">
        <v>129</v>
      </c>
      <c r="AW145" s="14" t="s">
        <v>35</v>
      </c>
      <c r="AX145" s="14" t="s">
        <v>82</v>
      </c>
      <c r="AY145" s="245" t="s">
        <v>122</v>
      </c>
    </row>
    <row r="146" s="2" customFormat="1" ht="16.5" customHeight="1">
      <c r="A146" s="39"/>
      <c r="B146" s="40"/>
      <c r="C146" s="249" t="s">
        <v>8</v>
      </c>
      <c r="D146" s="249" t="s">
        <v>229</v>
      </c>
      <c r="E146" s="250" t="s">
        <v>333</v>
      </c>
      <c r="F146" s="251" t="s">
        <v>334</v>
      </c>
      <c r="G146" s="252" t="s">
        <v>263</v>
      </c>
      <c r="H146" s="253">
        <v>12</v>
      </c>
      <c r="I146" s="254"/>
      <c r="J146" s="255">
        <f>ROUND(I146*H146,2)</f>
        <v>0</v>
      </c>
      <c r="K146" s="251" t="s">
        <v>128</v>
      </c>
      <c r="L146" s="256"/>
      <c r="M146" s="257" t="s">
        <v>28</v>
      </c>
      <c r="N146" s="258" t="s">
        <v>45</v>
      </c>
      <c r="O146" s="85"/>
      <c r="P146" s="214">
        <f>O146*H146</f>
        <v>0</v>
      </c>
      <c r="Q146" s="214">
        <v>0.0246</v>
      </c>
      <c r="R146" s="214">
        <f>Q146*H146</f>
        <v>0.29520000000000002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203</v>
      </c>
      <c r="AT146" s="216" t="s">
        <v>229</v>
      </c>
      <c r="AU146" s="216" t="s">
        <v>84</v>
      </c>
      <c r="AY146" s="18" t="s">
        <v>122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82</v>
      </c>
      <c r="BK146" s="217">
        <f>ROUND(I146*H146,2)</f>
        <v>0</v>
      </c>
      <c r="BL146" s="18" t="s">
        <v>129</v>
      </c>
      <c r="BM146" s="216" t="s">
        <v>335</v>
      </c>
    </row>
    <row r="147" s="13" customFormat="1">
      <c r="A147" s="13"/>
      <c r="B147" s="223"/>
      <c r="C147" s="224"/>
      <c r="D147" s="225" t="s">
        <v>133</v>
      </c>
      <c r="E147" s="226" t="s">
        <v>28</v>
      </c>
      <c r="F147" s="227" t="s">
        <v>8</v>
      </c>
      <c r="G147" s="224"/>
      <c r="H147" s="228">
        <v>12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133</v>
      </c>
      <c r="AU147" s="234" t="s">
        <v>84</v>
      </c>
      <c r="AV147" s="13" t="s">
        <v>84</v>
      </c>
      <c r="AW147" s="13" t="s">
        <v>35</v>
      </c>
      <c r="AX147" s="13" t="s">
        <v>74</v>
      </c>
      <c r="AY147" s="234" t="s">
        <v>122</v>
      </c>
    </row>
    <row r="148" s="14" customFormat="1">
      <c r="A148" s="14"/>
      <c r="B148" s="235"/>
      <c r="C148" s="236"/>
      <c r="D148" s="225" t="s">
        <v>133</v>
      </c>
      <c r="E148" s="237" t="s">
        <v>28</v>
      </c>
      <c r="F148" s="238" t="s">
        <v>136</v>
      </c>
      <c r="G148" s="236"/>
      <c r="H148" s="239">
        <v>12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133</v>
      </c>
      <c r="AU148" s="245" t="s">
        <v>84</v>
      </c>
      <c r="AV148" s="14" t="s">
        <v>129</v>
      </c>
      <c r="AW148" s="14" t="s">
        <v>35</v>
      </c>
      <c r="AX148" s="14" t="s">
        <v>82</v>
      </c>
      <c r="AY148" s="245" t="s">
        <v>122</v>
      </c>
    </row>
    <row r="149" s="2" customFormat="1" ht="16.5" customHeight="1">
      <c r="A149" s="39"/>
      <c r="B149" s="40"/>
      <c r="C149" s="249" t="s">
        <v>228</v>
      </c>
      <c r="D149" s="249" t="s">
        <v>229</v>
      </c>
      <c r="E149" s="250" t="s">
        <v>336</v>
      </c>
      <c r="F149" s="251" t="s">
        <v>337</v>
      </c>
      <c r="G149" s="252" t="s">
        <v>263</v>
      </c>
      <c r="H149" s="253">
        <v>2</v>
      </c>
      <c r="I149" s="254"/>
      <c r="J149" s="255">
        <f>ROUND(I149*H149,2)</f>
        <v>0</v>
      </c>
      <c r="K149" s="251" t="s">
        <v>28</v>
      </c>
      <c r="L149" s="256"/>
      <c r="M149" s="257" t="s">
        <v>28</v>
      </c>
      <c r="N149" s="258" t="s">
        <v>45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203</v>
      </c>
      <c r="AT149" s="216" t="s">
        <v>229</v>
      </c>
      <c r="AU149" s="216" t="s">
        <v>84</v>
      </c>
      <c r="AY149" s="18" t="s">
        <v>122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82</v>
      </c>
      <c r="BK149" s="217">
        <f>ROUND(I149*H149,2)</f>
        <v>0</v>
      </c>
      <c r="BL149" s="18" t="s">
        <v>129</v>
      </c>
      <c r="BM149" s="216" t="s">
        <v>338</v>
      </c>
    </row>
    <row r="150" s="13" customFormat="1">
      <c r="A150" s="13"/>
      <c r="B150" s="223"/>
      <c r="C150" s="224"/>
      <c r="D150" s="225" t="s">
        <v>133</v>
      </c>
      <c r="E150" s="226" t="s">
        <v>28</v>
      </c>
      <c r="F150" s="227" t="s">
        <v>324</v>
      </c>
      <c r="G150" s="224"/>
      <c r="H150" s="228">
        <v>2</v>
      </c>
      <c r="I150" s="229"/>
      <c r="J150" s="224"/>
      <c r="K150" s="224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133</v>
      </c>
      <c r="AU150" s="234" t="s">
        <v>84</v>
      </c>
      <c r="AV150" s="13" t="s">
        <v>84</v>
      </c>
      <c r="AW150" s="13" t="s">
        <v>35</v>
      </c>
      <c r="AX150" s="13" t="s">
        <v>74</v>
      </c>
      <c r="AY150" s="234" t="s">
        <v>122</v>
      </c>
    </row>
    <row r="151" s="14" customFormat="1">
      <c r="A151" s="14"/>
      <c r="B151" s="235"/>
      <c r="C151" s="236"/>
      <c r="D151" s="225" t="s">
        <v>133</v>
      </c>
      <c r="E151" s="237" t="s">
        <v>28</v>
      </c>
      <c r="F151" s="238" t="s">
        <v>136</v>
      </c>
      <c r="G151" s="236"/>
      <c r="H151" s="239">
        <v>2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133</v>
      </c>
      <c r="AU151" s="245" t="s">
        <v>84</v>
      </c>
      <c r="AV151" s="14" t="s">
        <v>129</v>
      </c>
      <c r="AW151" s="14" t="s">
        <v>35</v>
      </c>
      <c r="AX151" s="14" t="s">
        <v>82</v>
      </c>
      <c r="AY151" s="245" t="s">
        <v>122</v>
      </c>
    </row>
    <row r="152" s="2" customFormat="1" ht="16.5" customHeight="1">
      <c r="A152" s="39"/>
      <c r="B152" s="40"/>
      <c r="C152" s="249" t="s">
        <v>236</v>
      </c>
      <c r="D152" s="249" t="s">
        <v>229</v>
      </c>
      <c r="E152" s="250" t="s">
        <v>339</v>
      </c>
      <c r="F152" s="251" t="s">
        <v>340</v>
      </c>
      <c r="G152" s="252" t="s">
        <v>263</v>
      </c>
      <c r="H152" s="253">
        <v>12</v>
      </c>
      <c r="I152" s="254"/>
      <c r="J152" s="255">
        <f>ROUND(I152*H152,2)</f>
        <v>0</v>
      </c>
      <c r="K152" s="251" t="s">
        <v>28</v>
      </c>
      <c r="L152" s="256"/>
      <c r="M152" s="257" t="s">
        <v>28</v>
      </c>
      <c r="N152" s="258" t="s">
        <v>45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203</v>
      </c>
      <c r="AT152" s="216" t="s">
        <v>229</v>
      </c>
      <c r="AU152" s="216" t="s">
        <v>84</v>
      </c>
      <c r="AY152" s="18" t="s">
        <v>122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82</v>
      </c>
      <c r="BK152" s="217">
        <f>ROUND(I152*H152,2)</f>
        <v>0</v>
      </c>
      <c r="BL152" s="18" t="s">
        <v>129</v>
      </c>
      <c r="BM152" s="216" t="s">
        <v>341</v>
      </c>
    </row>
    <row r="153" s="13" customFormat="1">
      <c r="A153" s="13"/>
      <c r="B153" s="223"/>
      <c r="C153" s="224"/>
      <c r="D153" s="225" t="s">
        <v>133</v>
      </c>
      <c r="E153" s="226" t="s">
        <v>28</v>
      </c>
      <c r="F153" s="227" t="s">
        <v>332</v>
      </c>
      <c r="G153" s="224"/>
      <c r="H153" s="228">
        <v>12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133</v>
      </c>
      <c r="AU153" s="234" t="s">
        <v>84</v>
      </c>
      <c r="AV153" s="13" t="s">
        <v>84</v>
      </c>
      <c r="AW153" s="13" t="s">
        <v>35</v>
      </c>
      <c r="AX153" s="13" t="s">
        <v>74</v>
      </c>
      <c r="AY153" s="234" t="s">
        <v>122</v>
      </c>
    </row>
    <row r="154" s="14" customFormat="1">
      <c r="A154" s="14"/>
      <c r="B154" s="235"/>
      <c r="C154" s="236"/>
      <c r="D154" s="225" t="s">
        <v>133</v>
      </c>
      <c r="E154" s="237" t="s">
        <v>28</v>
      </c>
      <c r="F154" s="238" t="s">
        <v>136</v>
      </c>
      <c r="G154" s="236"/>
      <c r="H154" s="239">
        <v>12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133</v>
      </c>
      <c r="AU154" s="245" t="s">
        <v>84</v>
      </c>
      <c r="AV154" s="14" t="s">
        <v>129</v>
      </c>
      <c r="AW154" s="14" t="s">
        <v>35</v>
      </c>
      <c r="AX154" s="14" t="s">
        <v>82</v>
      </c>
      <c r="AY154" s="245" t="s">
        <v>122</v>
      </c>
    </row>
    <row r="155" s="2" customFormat="1" ht="24.15" customHeight="1">
      <c r="A155" s="39"/>
      <c r="B155" s="40"/>
      <c r="C155" s="205" t="s">
        <v>240</v>
      </c>
      <c r="D155" s="205" t="s">
        <v>124</v>
      </c>
      <c r="E155" s="206" t="s">
        <v>342</v>
      </c>
      <c r="F155" s="207" t="s">
        <v>343</v>
      </c>
      <c r="G155" s="208" t="s">
        <v>344</v>
      </c>
      <c r="H155" s="209">
        <v>243</v>
      </c>
      <c r="I155" s="210"/>
      <c r="J155" s="211">
        <f>ROUND(I155*H155,2)</f>
        <v>0</v>
      </c>
      <c r="K155" s="207" t="s">
        <v>128</v>
      </c>
      <c r="L155" s="45"/>
      <c r="M155" s="212" t="s">
        <v>28</v>
      </c>
      <c r="N155" s="213" t="s">
        <v>45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129</v>
      </c>
      <c r="AT155" s="216" t="s">
        <v>124</v>
      </c>
      <c r="AU155" s="216" t="s">
        <v>84</v>
      </c>
      <c r="AY155" s="18" t="s">
        <v>122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82</v>
      </c>
      <c r="BK155" s="217">
        <f>ROUND(I155*H155,2)</f>
        <v>0</v>
      </c>
      <c r="BL155" s="18" t="s">
        <v>129</v>
      </c>
      <c r="BM155" s="216" t="s">
        <v>345</v>
      </c>
    </row>
    <row r="156" s="2" customFormat="1">
      <c r="A156" s="39"/>
      <c r="B156" s="40"/>
      <c r="C156" s="41"/>
      <c r="D156" s="218" t="s">
        <v>131</v>
      </c>
      <c r="E156" s="41"/>
      <c r="F156" s="219" t="s">
        <v>346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131</v>
      </c>
      <c r="AU156" s="18" t="s">
        <v>84</v>
      </c>
    </row>
    <row r="157" s="13" customFormat="1">
      <c r="A157" s="13"/>
      <c r="B157" s="223"/>
      <c r="C157" s="224"/>
      <c r="D157" s="225" t="s">
        <v>133</v>
      </c>
      <c r="E157" s="226" t="s">
        <v>28</v>
      </c>
      <c r="F157" s="227" t="s">
        <v>347</v>
      </c>
      <c r="G157" s="224"/>
      <c r="H157" s="228">
        <v>243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133</v>
      </c>
      <c r="AU157" s="234" t="s">
        <v>84</v>
      </c>
      <c r="AV157" s="13" t="s">
        <v>84</v>
      </c>
      <c r="AW157" s="13" t="s">
        <v>35</v>
      </c>
      <c r="AX157" s="13" t="s">
        <v>74</v>
      </c>
      <c r="AY157" s="234" t="s">
        <v>122</v>
      </c>
    </row>
    <row r="158" s="14" customFormat="1">
      <c r="A158" s="14"/>
      <c r="B158" s="235"/>
      <c r="C158" s="236"/>
      <c r="D158" s="225" t="s">
        <v>133</v>
      </c>
      <c r="E158" s="237" t="s">
        <v>28</v>
      </c>
      <c r="F158" s="238" t="s">
        <v>136</v>
      </c>
      <c r="G158" s="236"/>
      <c r="H158" s="239">
        <v>243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133</v>
      </c>
      <c r="AU158" s="245" t="s">
        <v>84</v>
      </c>
      <c r="AV158" s="14" t="s">
        <v>129</v>
      </c>
      <c r="AW158" s="14" t="s">
        <v>35</v>
      </c>
      <c r="AX158" s="14" t="s">
        <v>82</v>
      </c>
      <c r="AY158" s="245" t="s">
        <v>122</v>
      </c>
    </row>
    <row r="159" s="2" customFormat="1" ht="16.5" customHeight="1">
      <c r="A159" s="39"/>
      <c r="B159" s="40"/>
      <c r="C159" s="249" t="s">
        <v>226</v>
      </c>
      <c r="D159" s="249" t="s">
        <v>229</v>
      </c>
      <c r="E159" s="250" t="s">
        <v>348</v>
      </c>
      <c r="F159" s="251" t="s">
        <v>349</v>
      </c>
      <c r="G159" s="252" t="s">
        <v>344</v>
      </c>
      <c r="H159" s="253">
        <v>246.64500000000001</v>
      </c>
      <c r="I159" s="254"/>
      <c r="J159" s="255">
        <f>ROUND(I159*H159,2)</f>
        <v>0</v>
      </c>
      <c r="K159" s="251" t="s">
        <v>128</v>
      </c>
      <c r="L159" s="256"/>
      <c r="M159" s="257" t="s">
        <v>28</v>
      </c>
      <c r="N159" s="258" t="s">
        <v>45</v>
      </c>
      <c r="O159" s="85"/>
      <c r="P159" s="214">
        <f>O159*H159</f>
        <v>0</v>
      </c>
      <c r="Q159" s="214">
        <v>0.00147</v>
      </c>
      <c r="R159" s="214">
        <f>Q159*H159</f>
        <v>0.36256814999999998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203</v>
      </c>
      <c r="AT159" s="216" t="s">
        <v>229</v>
      </c>
      <c r="AU159" s="216" t="s">
        <v>84</v>
      </c>
      <c r="AY159" s="18" t="s">
        <v>122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82</v>
      </c>
      <c r="BK159" s="217">
        <f>ROUND(I159*H159,2)</f>
        <v>0</v>
      </c>
      <c r="BL159" s="18" t="s">
        <v>129</v>
      </c>
      <c r="BM159" s="216" t="s">
        <v>350</v>
      </c>
    </row>
    <row r="160" s="13" customFormat="1">
      <c r="A160" s="13"/>
      <c r="B160" s="223"/>
      <c r="C160" s="224"/>
      <c r="D160" s="225" t="s">
        <v>133</v>
      </c>
      <c r="E160" s="226" t="s">
        <v>28</v>
      </c>
      <c r="F160" s="227" t="s">
        <v>351</v>
      </c>
      <c r="G160" s="224"/>
      <c r="H160" s="228">
        <v>246.64500000000001</v>
      </c>
      <c r="I160" s="229"/>
      <c r="J160" s="224"/>
      <c r="K160" s="224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133</v>
      </c>
      <c r="AU160" s="234" t="s">
        <v>84</v>
      </c>
      <c r="AV160" s="13" t="s">
        <v>84</v>
      </c>
      <c r="AW160" s="13" t="s">
        <v>35</v>
      </c>
      <c r="AX160" s="13" t="s">
        <v>74</v>
      </c>
      <c r="AY160" s="234" t="s">
        <v>122</v>
      </c>
    </row>
    <row r="161" s="14" customFormat="1">
      <c r="A161" s="14"/>
      <c r="B161" s="235"/>
      <c r="C161" s="236"/>
      <c r="D161" s="225" t="s">
        <v>133</v>
      </c>
      <c r="E161" s="237" t="s">
        <v>28</v>
      </c>
      <c r="F161" s="238" t="s">
        <v>136</v>
      </c>
      <c r="G161" s="236"/>
      <c r="H161" s="239">
        <v>246.64500000000001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133</v>
      </c>
      <c r="AU161" s="245" t="s">
        <v>84</v>
      </c>
      <c r="AV161" s="14" t="s">
        <v>129</v>
      </c>
      <c r="AW161" s="14" t="s">
        <v>35</v>
      </c>
      <c r="AX161" s="14" t="s">
        <v>82</v>
      </c>
      <c r="AY161" s="245" t="s">
        <v>122</v>
      </c>
    </row>
    <row r="162" s="2" customFormat="1" ht="24.15" customHeight="1">
      <c r="A162" s="39"/>
      <c r="B162" s="40"/>
      <c r="C162" s="205" t="s">
        <v>250</v>
      </c>
      <c r="D162" s="205" t="s">
        <v>124</v>
      </c>
      <c r="E162" s="206" t="s">
        <v>352</v>
      </c>
      <c r="F162" s="207" t="s">
        <v>353</v>
      </c>
      <c r="G162" s="208" t="s">
        <v>344</v>
      </c>
      <c r="H162" s="209">
        <v>332</v>
      </c>
      <c r="I162" s="210"/>
      <c r="J162" s="211">
        <f>ROUND(I162*H162,2)</f>
        <v>0</v>
      </c>
      <c r="K162" s="207" t="s">
        <v>128</v>
      </c>
      <c r="L162" s="45"/>
      <c r="M162" s="212" t="s">
        <v>28</v>
      </c>
      <c r="N162" s="213" t="s">
        <v>45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129</v>
      </c>
      <c r="AT162" s="216" t="s">
        <v>124</v>
      </c>
      <c r="AU162" s="216" t="s">
        <v>84</v>
      </c>
      <c r="AY162" s="18" t="s">
        <v>122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82</v>
      </c>
      <c r="BK162" s="217">
        <f>ROUND(I162*H162,2)</f>
        <v>0</v>
      </c>
      <c r="BL162" s="18" t="s">
        <v>129</v>
      </c>
      <c r="BM162" s="216" t="s">
        <v>354</v>
      </c>
    </row>
    <row r="163" s="2" customFormat="1">
      <c r="A163" s="39"/>
      <c r="B163" s="40"/>
      <c r="C163" s="41"/>
      <c r="D163" s="218" t="s">
        <v>131</v>
      </c>
      <c r="E163" s="41"/>
      <c r="F163" s="219" t="s">
        <v>355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131</v>
      </c>
      <c r="AU163" s="18" t="s">
        <v>84</v>
      </c>
    </row>
    <row r="164" s="13" customFormat="1">
      <c r="A164" s="13"/>
      <c r="B164" s="223"/>
      <c r="C164" s="224"/>
      <c r="D164" s="225" t="s">
        <v>133</v>
      </c>
      <c r="E164" s="226" t="s">
        <v>28</v>
      </c>
      <c r="F164" s="227" t="s">
        <v>356</v>
      </c>
      <c r="G164" s="224"/>
      <c r="H164" s="228">
        <v>262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133</v>
      </c>
      <c r="AU164" s="234" t="s">
        <v>84</v>
      </c>
      <c r="AV164" s="13" t="s">
        <v>84</v>
      </c>
      <c r="AW164" s="13" t="s">
        <v>35</v>
      </c>
      <c r="AX164" s="13" t="s">
        <v>74</v>
      </c>
      <c r="AY164" s="234" t="s">
        <v>122</v>
      </c>
    </row>
    <row r="165" s="13" customFormat="1">
      <c r="A165" s="13"/>
      <c r="B165" s="223"/>
      <c r="C165" s="224"/>
      <c r="D165" s="225" t="s">
        <v>133</v>
      </c>
      <c r="E165" s="226" t="s">
        <v>28</v>
      </c>
      <c r="F165" s="227" t="s">
        <v>357</v>
      </c>
      <c r="G165" s="224"/>
      <c r="H165" s="228">
        <v>70</v>
      </c>
      <c r="I165" s="229"/>
      <c r="J165" s="224"/>
      <c r="K165" s="224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133</v>
      </c>
      <c r="AU165" s="234" t="s">
        <v>84</v>
      </c>
      <c r="AV165" s="13" t="s">
        <v>84</v>
      </c>
      <c r="AW165" s="13" t="s">
        <v>35</v>
      </c>
      <c r="AX165" s="13" t="s">
        <v>74</v>
      </c>
      <c r="AY165" s="234" t="s">
        <v>122</v>
      </c>
    </row>
    <row r="166" s="14" customFormat="1">
      <c r="A166" s="14"/>
      <c r="B166" s="235"/>
      <c r="C166" s="236"/>
      <c r="D166" s="225" t="s">
        <v>133</v>
      </c>
      <c r="E166" s="237" t="s">
        <v>28</v>
      </c>
      <c r="F166" s="238" t="s">
        <v>136</v>
      </c>
      <c r="G166" s="236"/>
      <c r="H166" s="239">
        <v>332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133</v>
      </c>
      <c r="AU166" s="245" t="s">
        <v>84</v>
      </c>
      <c r="AV166" s="14" t="s">
        <v>129</v>
      </c>
      <c r="AW166" s="14" t="s">
        <v>35</v>
      </c>
      <c r="AX166" s="14" t="s">
        <v>82</v>
      </c>
      <c r="AY166" s="245" t="s">
        <v>122</v>
      </c>
    </row>
    <row r="167" s="2" customFormat="1" ht="16.5" customHeight="1">
      <c r="A167" s="39"/>
      <c r="B167" s="40"/>
      <c r="C167" s="249" t="s">
        <v>255</v>
      </c>
      <c r="D167" s="249" t="s">
        <v>229</v>
      </c>
      <c r="E167" s="250" t="s">
        <v>358</v>
      </c>
      <c r="F167" s="251" t="s">
        <v>359</v>
      </c>
      <c r="G167" s="252" t="s">
        <v>344</v>
      </c>
      <c r="H167" s="253">
        <v>336.98000000000002</v>
      </c>
      <c r="I167" s="254"/>
      <c r="J167" s="255">
        <f>ROUND(I167*H167,2)</f>
        <v>0</v>
      </c>
      <c r="K167" s="251" t="s">
        <v>128</v>
      </c>
      <c r="L167" s="256"/>
      <c r="M167" s="257" t="s">
        <v>28</v>
      </c>
      <c r="N167" s="258" t="s">
        <v>45</v>
      </c>
      <c r="O167" s="85"/>
      <c r="P167" s="214">
        <f>O167*H167</f>
        <v>0</v>
      </c>
      <c r="Q167" s="214">
        <v>0.0021900000000000001</v>
      </c>
      <c r="R167" s="214">
        <f>Q167*H167</f>
        <v>0.73798620000000004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203</v>
      </c>
      <c r="AT167" s="216" t="s">
        <v>229</v>
      </c>
      <c r="AU167" s="216" t="s">
        <v>84</v>
      </c>
      <c r="AY167" s="18" t="s">
        <v>122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82</v>
      </c>
      <c r="BK167" s="217">
        <f>ROUND(I167*H167,2)</f>
        <v>0</v>
      </c>
      <c r="BL167" s="18" t="s">
        <v>129</v>
      </c>
      <c r="BM167" s="216" t="s">
        <v>360</v>
      </c>
    </row>
    <row r="168" s="13" customFormat="1">
      <c r="A168" s="13"/>
      <c r="B168" s="223"/>
      <c r="C168" s="224"/>
      <c r="D168" s="225" t="s">
        <v>133</v>
      </c>
      <c r="E168" s="226" t="s">
        <v>28</v>
      </c>
      <c r="F168" s="227" t="s">
        <v>361</v>
      </c>
      <c r="G168" s="224"/>
      <c r="H168" s="228">
        <v>336.98000000000002</v>
      </c>
      <c r="I168" s="229"/>
      <c r="J168" s="224"/>
      <c r="K168" s="224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133</v>
      </c>
      <c r="AU168" s="234" t="s">
        <v>84</v>
      </c>
      <c r="AV168" s="13" t="s">
        <v>84</v>
      </c>
      <c r="AW168" s="13" t="s">
        <v>35</v>
      </c>
      <c r="AX168" s="13" t="s">
        <v>74</v>
      </c>
      <c r="AY168" s="234" t="s">
        <v>122</v>
      </c>
    </row>
    <row r="169" s="14" customFormat="1">
      <c r="A169" s="14"/>
      <c r="B169" s="235"/>
      <c r="C169" s="236"/>
      <c r="D169" s="225" t="s">
        <v>133</v>
      </c>
      <c r="E169" s="237" t="s">
        <v>28</v>
      </c>
      <c r="F169" s="238" t="s">
        <v>136</v>
      </c>
      <c r="G169" s="236"/>
      <c r="H169" s="239">
        <v>336.98000000000002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133</v>
      </c>
      <c r="AU169" s="245" t="s">
        <v>84</v>
      </c>
      <c r="AV169" s="14" t="s">
        <v>129</v>
      </c>
      <c r="AW169" s="14" t="s">
        <v>35</v>
      </c>
      <c r="AX169" s="14" t="s">
        <v>82</v>
      </c>
      <c r="AY169" s="245" t="s">
        <v>122</v>
      </c>
    </row>
    <row r="170" s="2" customFormat="1" ht="24.15" customHeight="1">
      <c r="A170" s="39"/>
      <c r="B170" s="40"/>
      <c r="C170" s="205" t="s">
        <v>260</v>
      </c>
      <c r="D170" s="205" t="s">
        <v>124</v>
      </c>
      <c r="E170" s="206" t="s">
        <v>362</v>
      </c>
      <c r="F170" s="207" t="s">
        <v>363</v>
      </c>
      <c r="G170" s="208" t="s">
        <v>344</v>
      </c>
      <c r="H170" s="209">
        <v>5.4000000000000004</v>
      </c>
      <c r="I170" s="210"/>
      <c r="J170" s="211">
        <f>ROUND(I170*H170,2)</f>
        <v>0</v>
      </c>
      <c r="K170" s="207" t="s">
        <v>128</v>
      </c>
      <c r="L170" s="45"/>
      <c r="M170" s="212" t="s">
        <v>28</v>
      </c>
      <c r="N170" s="213" t="s">
        <v>45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129</v>
      </c>
      <c r="AT170" s="216" t="s">
        <v>124</v>
      </c>
      <c r="AU170" s="216" t="s">
        <v>84</v>
      </c>
      <c r="AY170" s="18" t="s">
        <v>122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82</v>
      </c>
      <c r="BK170" s="217">
        <f>ROUND(I170*H170,2)</f>
        <v>0</v>
      </c>
      <c r="BL170" s="18" t="s">
        <v>129</v>
      </c>
      <c r="BM170" s="216" t="s">
        <v>364</v>
      </c>
    </row>
    <row r="171" s="2" customFormat="1">
      <c r="A171" s="39"/>
      <c r="B171" s="40"/>
      <c r="C171" s="41"/>
      <c r="D171" s="218" t="s">
        <v>131</v>
      </c>
      <c r="E171" s="41"/>
      <c r="F171" s="219" t="s">
        <v>365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131</v>
      </c>
      <c r="AU171" s="18" t="s">
        <v>84</v>
      </c>
    </row>
    <row r="172" s="13" customFormat="1">
      <c r="A172" s="13"/>
      <c r="B172" s="223"/>
      <c r="C172" s="224"/>
      <c r="D172" s="225" t="s">
        <v>133</v>
      </c>
      <c r="E172" s="226" t="s">
        <v>28</v>
      </c>
      <c r="F172" s="227" t="s">
        <v>366</v>
      </c>
      <c r="G172" s="224"/>
      <c r="H172" s="228">
        <v>5.4000000000000004</v>
      </c>
      <c r="I172" s="229"/>
      <c r="J172" s="224"/>
      <c r="K172" s="224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133</v>
      </c>
      <c r="AU172" s="234" t="s">
        <v>84</v>
      </c>
      <c r="AV172" s="13" t="s">
        <v>84</v>
      </c>
      <c r="AW172" s="13" t="s">
        <v>35</v>
      </c>
      <c r="AX172" s="13" t="s">
        <v>74</v>
      </c>
      <c r="AY172" s="234" t="s">
        <v>122</v>
      </c>
    </row>
    <row r="173" s="14" customFormat="1">
      <c r="A173" s="14"/>
      <c r="B173" s="235"/>
      <c r="C173" s="236"/>
      <c r="D173" s="225" t="s">
        <v>133</v>
      </c>
      <c r="E173" s="237" t="s">
        <v>28</v>
      </c>
      <c r="F173" s="238" t="s">
        <v>136</v>
      </c>
      <c r="G173" s="236"/>
      <c r="H173" s="239">
        <v>5.4000000000000004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133</v>
      </c>
      <c r="AU173" s="245" t="s">
        <v>84</v>
      </c>
      <c r="AV173" s="14" t="s">
        <v>129</v>
      </c>
      <c r="AW173" s="14" t="s">
        <v>35</v>
      </c>
      <c r="AX173" s="14" t="s">
        <v>82</v>
      </c>
      <c r="AY173" s="245" t="s">
        <v>122</v>
      </c>
    </row>
    <row r="174" s="2" customFormat="1" ht="16.5" customHeight="1">
      <c r="A174" s="39"/>
      <c r="B174" s="40"/>
      <c r="C174" s="249" t="s">
        <v>266</v>
      </c>
      <c r="D174" s="249" t="s">
        <v>229</v>
      </c>
      <c r="E174" s="250" t="s">
        <v>367</v>
      </c>
      <c r="F174" s="251" t="s">
        <v>368</v>
      </c>
      <c r="G174" s="252" t="s">
        <v>344</v>
      </c>
      <c r="H174" s="253">
        <v>5.4809999999999999</v>
      </c>
      <c r="I174" s="254"/>
      <c r="J174" s="255">
        <f>ROUND(I174*H174,2)</f>
        <v>0</v>
      </c>
      <c r="K174" s="251" t="s">
        <v>128</v>
      </c>
      <c r="L174" s="256"/>
      <c r="M174" s="257" t="s">
        <v>28</v>
      </c>
      <c r="N174" s="258" t="s">
        <v>45</v>
      </c>
      <c r="O174" s="85"/>
      <c r="P174" s="214">
        <f>O174*H174</f>
        <v>0</v>
      </c>
      <c r="Q174" s="214">
        <v>0.0090299999999999998</v>
      </c>
      <c r="R174" s="214">
        <f>Q174*H174</f>
        <v>0.049493429999999998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203</v>
      </c>
      <c r="AT174" s="216" t="s">
        <v>229</v>
      </c>
      <c r="AU174" s="216" t="s">
        <v>84</v>
      </c>
      <c r="AY174" s="18" t="s">
        <v>122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82</v>
      </c>
      <c r="BK174" s="217">
        <f>ROUND(I174*H174,2)</f>
        <v>0</v>
      </c>
      <c r="BL174" s="18" t="s">
        <v>129</v>
      </c>
      <c r="BM174" s="216" t="s">
        <v>369</v>
      </c>
    </row>
    <row r="175" s="13" customFormat="1">
      <c r="A175" s="13"/>
      <c r="B175" s="223"/>
      <c r="C175" s="224"/>
      <c r="D175" s="225" t="s">
        <v>133</v>
      </c>
      <c r="E175" s="226" t="s">
        <v>28</v>
      </c>
      <c r="F175" s="227" t="s">
        <v>370</v>
      </c>
      <c r="G175" s="224"/>
      <c r="H175" s="228">
        <v>5.4809999999999999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133</v>
      </c>
      <c r="AU175" s="234" t="s">
        <v>84</v>
      </c>
      <c r="AV175" s="13" t="s">
        <v>84</v>
      </c>
      <c r="AW175" s="13" t="s">
        <v>35</v>
      </c>
      <c r="AX175" s="13" t="s">
        <v>74</v>
      </c>
      <c r="AY175" s="234" t="s">
        <v>122</v>
      </c>
    </row>
    <row r="176" s="14" customFormat="1">
      <c r="A176" s="14"/>
      <c r="B176" s="235"/>
      <c r="C176" s="236"/>
      <c r="D176" s="225" t="s">
        <v>133</v>
      </c>
      <c r="E176" s="237" t="s">
        <v>28</v>
      </c>
      <c r="F176" s="238" t="s">
        <v>136</v>
      </c>
      <c r="G176" s="236"/>
      <c r="H176" s="239">
        <v>5.4809999999999999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133</v>
      </c>
      <c r="AU176" s="245" t="s">
        <v>84</v>
      </c>
      <c r="AV176" s="14" t="s">
        <v>129</v>
      </c>
      <c r="AW176" s="14" t="s">
        <v>35</v>
      </c>
      <c r="AX176" s="14" t="s">
        <v>82</v>
      </c>
      <c r="AY176" s="245" t="s">
        <v>122</v>
      </c>
    </row>
    <row r="177" s="2" customFormat="1" ht="24.15" customHeight="1">
      <c r="A177" s="39"/>
      <c r="B177" s="40"/>
      <c r="C177" s="205" t="s">
        <v>7</v>
      </c>
      <c r="D177" s="205" t="s">
        <v>124</v>
      </c>
      <c r="E177" s="206" t="s">
        <v>371</v>
      </c>
      <c r="F177" s="207" t="s">
        <v>372</v>
      </c>
      <c r="G177" s="208" t="s">
        <v>344</v>
      </c>
      <c r="H177" s="209">
        <v>25.199999999999999</v>
      </c>
      <c r="I177" s="210"/>
      <c r="J177" s="211">
        <f>ROUND(I177*H177,2)</f>
        <v>0</v>
      </c>
      <c r="K177" s="207" t="s">
        <v>128</v>
      </c>
      <c r="L177" s="45"/>
      <c r="M177" s="212" t="s">
        <v>28</v>
      </c>
      <c r="N177" s="213" t="s">
        <v>45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129</v>
      </c>
      <c r="AT177" s="216" t="s">
        <v>124</v>
      </c>
      <c r="AU177" s="216" t="s">
        <v>84</v>
      </c>
      <c r="AY177" s="18" t="s">
        <v>122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82</v>
      </c>
      <c r="BK177" s="217">
        <f>ROUND(I177*H177,2)</f>
        <v>0</v>
      </c>
      <c r="BL177" s="18" t="s">
        <v>129</v>
      </c>
      <c r="BM177" s="216" t="s">
        <v>373</v>
      </c>
    </row>
    <row r="178" s="2" customFormat="1">
      <c r="A178" s="39"/>
      <c r="B178" s="40"/>
      <c r="C178" s="41"/>
      <c r="D178" s="218" t="s">
        <v>131</v>
      </c>
      <c r="E178" s="41"/>
      <c r="F178" s="219" t="s">
        <v>374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131</v>
      </c>
      <c r="AU178" s="18" t="s">
        <v>84</v>
      </c>
    </row>
    <row r="179" s="13" customFormat="1">
      <c r="A179" s="13"/>
      <c r="B179" s="223"/>
      <c r="C179" s="224"/>
      <c r="D179" s="225" t="s">
        <v>133</v>
      </c>
      <c r="E179" s="226" t="s">
        <v>28</v>
      </c>
      <c r="F179" s="227" t="s">
        <v>375</v>
      </c>
      <c r="G179" s="224"/>
      <c r="H179" s="228">
        <v>25.199999999999999</v>
      </c>
      <c r="I179" s="229"/>
      <c r="J179" s="224"/>
      <c r="K179" s="224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133</v>
      </c>
      <c r="AU179" s="234" t="s">
        <v>84</v>
      </c>
      <c r="AV179" s="13" t="s">
        <v>84</v>
      </c>
      <c r="AW179" s="13" t="s">
        <v>35</v>
      </c>
      <c r="AX179" s="13" t="s">
        <v>74</v>
      </c>
      <c r="AY179" s="234" t="s">
        <v>122</v>
      </c>
    </row>
    <row r="180" s="14" customFormat="1">
      <c r="A180" s="14"/>
      <c r="B180" s="235"/>
      <c r="C180" s="236"/>
      <c r="D180" s="225" t="s">
        <v>133</v>
      </c>
      <c r="E180" s="237" t="s">
        <v>28</v>
      </c>
      <c r="F180" s="238" t="s">
        <v>136</v>
      </c>
      <c r="G180" s="236"/>
      <c r="H180" s="239">
        <v>25.199999999999999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133</v>
      </c>
      <c r="AU180" s="245" t="s">
        <v>84</v>
      </c>
      <c r="AV180" s="14" t="s">
        <v>129</v>
      </c>
      <c r="AW180" s="14" t="s">
        <v>35</v>
      </c>
      <c r="AX180" s="14" t="s">
        <v>82</v>
      </c>
      <c r="AY180" s="245" t="s">
        <v>122</v>
      </c>
    </row>
    <row r="181" s="2" customFormat="1" ht="16.5" customHeight="1">
      <c r="A181" s="39"/>
      <c r="B181" s="40"/>
      <c r="C181" s="249" t="s">
        <v>376</v>
      </c>
      <c r="D181" s="249" t="s">
        <v>229</v>
      </c>
      <c r="E181" s="250" t="s">
        <v>377</v>
      </c>
      <c r="F181" s="251" t="s">
        <v>378</v>
      </c>
      <c r="G181" s="252" t="s">
        <v>344</v>
      </c>
      <c r="H181" s="253">
        <v>25.577999999999999</v>
      </c>
      <c r="I181" s="254"/>
      <c r="J181" s="255">
        <f>ROUND(I181*H181,2)</f>
        <v>0</v>
      </c>
      <c r="K181" s="251" t="s">
        <v>128</v>
      </c>
      <c r="L181" s="256"/>
      <c r="M181" s="257" t="s">
        <v>28</v>
      </c>
      <c r="N181" s="258" t="s">
        <v>45</v>
      </c>
      <c r="O181" s="85"/>
      <c r="P181" s="214">
        <f>O181*H181</f>
        <v>0</v>
      </c>
      <c r="Q181" s="214">
        <v>0.017590000000000001</v>
      </c>
      <c r="R181" s="214">
        <f>Q181*H181</f>
        <v>0.44991702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203</v>
      </c>
      <c r="AT181" s="216" t="s">
        <v>229</v>
      </c>
      <c r="AU181" s="216" t="s">
        <v>84</v>
      </c>
      <c r="AY181" s="18" t="s">
        <v>122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82</v>
      </c>
      <c r="BK181" s="217">
        <f>ROUND(I181*H181,2)</f>
        <v>0</v>
      </c>
      <c r="BL181" s="18" t="s">
        <v>129</v>
      </c>
      <c r="BM181" s="216" t="s">
        <v>379</v>
      </c>
    </row>
    <row r="182" s="13" customFormat="1">
      <c r="A182" s="13"/>
      <c r="B182" s="223"/>
      <c r="C182" s="224"/>
      <c r="D182" s="225" t="s">
        <v>133</v>
      </c>
      <c r="E182" s="226" t="s">
        <v>28</v>
      </c>
      <c r="F182" s="227" t="s">
        <v>380</v>
      </c>
      <c r="G182" s="224"/>
      <c r="H182" s="228">
        <v>25.577999999999999</v>
      </c>
      <c r="I182" s="229"/>
      <c r="J182" s="224"/>
      <c r="K182" s="224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133</v>
      </c>
      <c r="AU182" s="234" t="s">
        <v>84</v>
      </c>
      <c r="AV182" s="13" t="s">
        <v>84</v>
      </c>
      <c r="AW182" s="13" t="s">
        <v>35</v>
      </c>
      <c r="AX182" s="13" t="s">
        <v>74</v>
      </c>
      <c r="AY182" s="234" t="s">
        <v>122</v>
      </c>
    </row>
    <row r="183" s="14" customFormat="1">
      <c r="A183" s="14"/>
      <c r="B183" s="235"/>
      <c r="C183" s="236"/>
      <c r="D183" s="225" t="s">
        <v>133</v>
      </c>
      <c r="E183" s="237" t="s">
        <v>28</v>
      </c>
      <c r="F183" s="238" t="s">
        <v>136</v>
      </c>
      <c r="G183" s="236"/>
      <c r="H183" s="239">
        <v>25.577999999999999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133</v>
      </c>
      <c r="AU183" s="245" t="s">
        <v>84</v>
      </c>
      <c r="AV183" s="14" t="s">
        <v>129</v>
      </c>
      <c r="AW183" s="14" t="s">
        <v>35</v>
      </c>
      <c r="AX183" s="14" t="s">
        <v>82</v>
      </c>
      <c r="AY183" s="245" t="s">
        <v>122</v>
      </c>
    </row>
    <row r="184" s="2" customFormat="1" ht="16.5" customHeight="1">
      <c r="A184" s="39"/>
      <c r="B184" s="40"/>
      <c r="C184" s="205" t="s">
        <v>381</v>
      </c>
      <c r="D184" s="205" t="s">
        <v>124</v>
      </c>
      <c r="E184" s="206" t="s">
        <v>382</v>
      </c>
      <c r="F184" s="207" t="s">
        <v>383</v>
      </c>
      <c r="G184" s="208" t="s">
        <v>344</v>
      </c>
      <c r="H184" s="209">
        <v>243</v>
      </c>
      <c r="I184" s="210"/>
      <c r="J184" s="211">
        <f>ROUND(I184*H184,2)</f>
        <v>0</v>
      </c>
      <c r="K184" s="207" t="s">
        <v>28</v>
      </c>
      <c r="L184" s="45"/>
      <c r="M184" s="212" t="s">
        <v>28</v>
      </c>
      <c r="N184" s="213" t="s">
        <v>45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129</v>
      </c>
      <c r="AT184" s="216" t="s">
        <v>124</v>
      </c>
      <c r="AU184" s="216" t="s">
        <v>84</v>
      </c>
      <c r="AY184" s="18" t="s">
        <v>122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82</v>
      </c>
      <c r="BK184" s="217">
        <f>ROUND(I184*H184,2)</f>
        <v>0</v>
      </c>
      <c r="BL184" s="18" t="s">
        <v>129</v>
      </c>
      <c r="BM184" s="216" t="s">
        <v>384</v>
      </c>
    </row>
    <row r="185" s="13" customFormat="1">
      <c r="A185" s="13"/>
      <c r="B185" s="223"/>
      <c r="C185" s="224"/>
      <c r="D185" s="225" t="s">
        <v>133</v>
      </c>
      <c r="E185" s="226" t="s">
        <v>28</v>
      </c>
      <c r="F185" s="227" t="s">
        <v>385</v>
      </c>
      <c r="G185" s="224"/>
      <c r="H185" s="228">
        <v>243</v>
      </c>
      <c r="I185" s="229"/>
      <c r="J185" s="224"/>
      <c r="K185" s="224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133</v>
      </c>
      <c r="AU185" s="234" t="s">
        <v>84</v>
      </c>
      <c r="AV185" s="13" t="s">
        <v>84</v>
      </c>
      <c r="AW185" s="13" t="s">
        <v>35</v>
      </c>
      <c r="AX185" s="13" t="s">
        <v>74</v>
      </c>
      <c r="AY185" s="234" t="s">
        <v>122</v>
      </c>
    </row>
    <row r="186" s="14" customFormat="1">
      <c r="A186" s="14"/>
      <c r="B186" s="235"/>
      <c r="C186" s="236"/>
      <c r="D186" s="225" t="s">
        <v>133</v>
      </c>
      <c r="E186" s="237" t="s">
        <v>28</v>
      </c>
      <c r="F186" s="238" t="s">
        <v>136</v>
      </c>
      <c r="G186" s="236"/>
      <c r="H186" s="239">
        <v>243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133</v>
      </c>
      <c r="AU186" s="245" t="s">
        <v>84</v>
      </c>
      <c r="AV186" s="14" t="s">
        <v>129</v>
      </c>
      <c r="AW186" s="14" t="s">
        <v>35</v>
      </c>
      <c r="AX186" s="14" t="s">
        <v>82</v>
      </c>
      <c r="AY186" s="245" t="s">
        <v>122</v>
      </c>
    </row>
    <row r="187" s="2" customFormat="1" ht="16.5" customHeight="1">
      <c r="A187" s="39"/>
      <c r="B187" s="40"/>
      <c r="C187" s="205" t="s">
        <v>386</v>
      </c>
      <c r="D187" s="205" t="s">
        <v>124</v>
      </c>
      <c r="E187" s="206" t="s">
        <v>387</v>
      </c>
      <c r="F187" s="207" t="s">
        <v>388</v>
      </c>
      <c r="G187" s="208" t="s">
        <v>344</v>
      </c>
      <c r="H187" s="209">
        <v>262</v>
      </c>
      <c r="I187" s="210"/>
      <c r="J187" s="211">
        <f>ROUND(I187*H187,2)</f>
        <v>0</v>
      </c>
      <c r="K187" s="207" t="s">
        <v>28</v>
      </c>
      <c r="L187" s="45"/>
      <c r="M187" s="212" t="s">
        <v>28</v>
      </c>
      <c r="N187" s="213" t="s">
        <v>45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129</v>
      </c>
      <c r="AT187" s="216" t="s">
        <v>124</v>
      </c>
      <c r="AU187" s="216" t="s">
        <v>84</v>
      </c>
      <c r="AY187" s="18" t="s">
        <v>122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82</v>
      </c>
      <c r="BK187" s="217">
        <f>ROUND(I187*H187,2)</f>
        <v>0</v>
      </c>
      <c r="BL187" s="18" t="s">
        <v>129</v>
      </c>
      <c r="BM187" s="216" t="s">
        <v>389</v>
      </c>
    </row>
    <row r="188" s="13" customFormat="1">
      <c r="A188" s="13"/>
      <c r="B188" s="223"/>
      <c r="C188" s="224"/>
      <c r="D188" s="225" t="s">
        <v>133</v>
      </c>
      <c r="E188" s="226" t="s">
        <v>28</v>
      </c>
      <c r="F188" s="227" t="s">
        <v>390</v>
      </c>
      <c r="G188" s="224"/>
      <c r="H188" s="228">
        <v>262</v>
      </c>
      <c r="I188" s="229"/>
      <c r="J188" s="224"/>
      <c r="K188" s="224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133</v>
      </c>
      <c r="AU188" s="234" t="s">
        <v>84</v>
      </c>
      <c r="AV188" s="13" t="s">
        <v>84</v>
      </c>
      <c r="AW188" s="13" t="s">
        <v>35</v>
      </c>
      <c r="AX188" s="13" t="s">
        <v>74</v>
      </c>
      <c r="AY188" s="234" t="s">
        <v>122</v>
      </c>
    </row>
    <row r="189" s="14" customFormat="1">
      <c r="A189" s="14"/>
      <c r="B189" s="235"/>
      <c r="C189" s="236"/>
      <c r="D189" s="225" t="s">
        <v>133</v>
      </c>
      <c r="E189" s="237" t="s">
        <v>28</v>
      </c>
      <c r="F189" s="238" t="s">
        <v>136</v>
      </c>
      <c r="G189" s="236"/>
      <c r="H189" s="239">
        <v>262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133</v>
      </c>
      <c r="AU189" s="245" t="s">
        <v>84</v>
      </c>
      <c r="AV189" s="14" t="s">
        <v>129</v>
      </c>
      <c r="AW189" s="14" t="s">
        <v>35</v>
      </c>
      <c r="AX189" s="14" t="s">
        <v>82</v>
      </c>
      <c r="AY189" s="245" t="s">
        <v>122</v>
      </c>
    </row>
    <row r="190" s="2" customFormat="1" ht="16.5" customHeight="1">
      <c r="A190" s="39"/>
      <c r="B190" s="40"/>
      <c r="C190" s="205" t="s">
        <v>391</v>
      </c>
      <c r="D190" s="205" t="s">
        <v>124</v>
      </c>
      <c r="E190" s="206" t="s">
        <v>392</v>
      </c>
      <c r="F190" s="207" t="s">
        <v>393</v>
      </c>
      <c r="G190" s="208" t="s">
        <v>344</v>
      </c>
      <c r="H190" s="209">
        <v>6</v>
      </c>
      <c r="I190" s="210"/>
      <c r="J190" s="211">
        <f>ROUND(I190*H190,2)</f>
        <v>0</v>
      </c>
      <c r="K190" s="207" t="s">
        <v>28</v>
      </c>
      <c r="L190" s="45"/>
      <c r="M190" s="212" t="s">
        <v>28</v>
      </c>
      <c r="N190" s="213" t="s">
        <v>45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129</v>
      </c>
      <c r="AT190" s="216" t="s">
        <v>124</v>
      </c>
      <c r="AU190" s="216" t="s">
        <v>84</v>
      </c>
      <c r="AY190" s="18" t="s">
        <v>122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82</v>
      </c>
      <c r="BK190" s="217">
        <f>ROUND(I190*H190,2)</f>
        <v>0</v>
      </c>
      <c r="BL190" s="18" t="s">
        <v>129</v>
      </c>
      <c r="BM190" s="216" t="s">
        <v>394</v>
      </c>
    </row>
    <row r="191" s="13" customFormat="1">
      <c r="A191" s="13"/>
      <c r="B191" s="223"/>
      <c r="C191" s="224"/>
      <c r="D191" s="225" t="s">
        <v>133</v>
      </c>
      <c r="E191" s="226" t="s">
        <v>28</v>
      </c>
      <c r="F191" s="227" t="s">
        <v>395</v>
      </c>
      <c r="G191" s="224"/>
      <c r="H191" s="228">
        <v>6</v>
      </c>
      <c r="I191" s="229"/>
      <c r="J191" s="224"/>
      <c r="K191" s="224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133</v>
      </c>
      <c r="AU191" s="234" t="s">
        <v>84</v>
      </c>
      <c r="AV191" s="13" t="s">
        <v>84</v>
      </c>
      <c r="AW191" s="13" t="s">
        <v>35</v>
      </c>
      <c r="AX191" s="13" t="s">
        <v>74</v>
      </c>
      <c r="AY191" s="234" t="s">
        <v>122</v>
      </c>
    </row>
    <row r="192" s="14" customFormat="1">
      <c r="A192" s="14"/>
      <c r="B192" s="235"/>
      <c r="C192" s="236"/>
      <c r="D192" s="225" t="s">
        <v>133</v>
      </c>
      <c r="E192" s="237" t="s">
        <v>28</v>
      </c>
      <c r="F192" s="238" t="s">
        <v>136</v>
      </c>
      <c r="G192" s="236"/>
      <c r="H192" s="239">
        <v>6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133</v>
      </c>
      <c r="AU192" s="245" t="s">
        <v>84</v>
      </c>
      <c r="AV192" s="14" t="s">
        <v>129</v>
      </c>
      <c r="AW192" s="14" t="s">
        <v>35</v>
      </c>
      <c r="AX192" s="14" t="s">
        <v>82</v>
      </c>
      <c r="AY192" s="245" t="s">
        <v>122</v>
      </c>
    </row>
    <row r="193" s="2" customFormat="1" ht="21.75" customHeight="1">
      <c r="A193" s="39"/>
      <c r="B193" s="40"/>
      <c r="C193" s="205" t="s">
        <v>396</v>
      </c>
      <c r="D193" s="205" t="s">
        <v>124</v>
      </c>
      <c r="E193" s="206" t="s">
        <v>397</v>
      </c>
      <c r="F193" s="207" t="s">
        <v>398</v>
      </c>
      <c r="G193" s="208" t="s">
        <v>263</v>
      </c>
      <c r="H193" s="209">
        <v>2</v>
      </c>
      <c r="I193" s="210"/>
      <c r="J193" s="211">
        <f>ROUND(I193*H193,2)</f>
        <v>0</v>
      </c>
      <c r="K193" s="207" t="s">
        <v>128</v>
      </c>
      <c r="L193" s="45"/>
      <c r="M193" s="212" t="s">
        <v>28</v>
      </c>
      <c r="N193" s="213" t="s">
        <v>45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129</v>
      </c>
      <c r="AT193" s="216" t="s">
        <v>124</v>
      </c>
      <c r="AU193" s="216" t="s">
        <v>84</v>
      </c>
      <c r="AY193" s="18" t="s">
        <v>122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82</v>
      </c>
      <c r="BK193" s="217">
        <f>ROUND(I193*H193,2)</f>
        <v>0</v>
      </c>
      <c r="BL193" s="18" t="s">
        <v>129</v>
      </c>
      <c r="BM193" s="216" t="s">
        <v>399</v>
      </c>
    </row>
    <row r="194" s="2" customFormat="1">
      <c r="A194" s="39"/>
      <c r="B194" s="40"/>
      <c r="C194" s="41"/>
      <c r="D194" s="218" t="s">
        <v>131</v>
      </c>
      <c r="E194" s="41"/>
      <c r="F194" s="219" t="s">
        <v>400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131</v>
      </c>
      <c r="AU194" s="18" t="s">
        <v>84</v>
      </c>
    </row>
    <row r="195" s="13" customFormat="1">
      <c r="A195" s="13"/>
      <c r="B195" s="223"/>
      <c r="C195" s="224"/>
      <c r="D195" s="225" t="s">
        <v>133</v>
      </c>
      <c r="E195" s="226" t="s">
        <v>28</v>
      </c>
      <c r="F195" s="227" t="s">
        <v>401</v>
      </c>
      <c r="G195" s="224"/>
      <c r="H195" s="228">
        <v>2</v>
      </c>
      <c r="I195" s="229"/>
      <c r="J195" s="224"/>
      <c r="K195" s="224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133</v>
      </c>
      <c r="AU195" s="234" t="s">
        <v>84</v>
      </c>
      <c r="AV195" s="13" t="s">
        <v>84</v>
      </c>
      <c r="AW195" s="13" t="s">
        <v>35</v>
      </c>
      <c r="AX195" s="13" t="s">
        <v>74</v>
      </c>
      <c r="AY195" s="234" t="s">
        <v>122</v>
      </c>
    </row>
    <row r="196" s="14" customFormat="1">
      <c r="A196" s="14"/>
      <c r="B196" s="235"/>
      <c r="C196" s="236"/>
      <c r="D196" s="225" t="s">
        <v>133</v>
      </c>
      <c r="E196" s="237" t="s">
        <v>28</v>
      </c>
      <c r="F196" s="238" t="s">
        <v>136</v>
      </c>
      <c r="G196" s="236"/>
      <c r="H196" s="239">
        <v>2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133</v>
      </c>
      <c r="AU196" s="245" t="s">
        <v>84</v>
      </c>
      <c r="AV196" s="14" t="s">
        <v>129</v>
      </c>
      <c r="AW196" s="14" t="s">
        <v>35</v>
      </c>
      <c r="AX196" s="14" t="s">
        <v>82</v>
      </c>
      <c r="AY196" s="245" t="s">
        <v>122</v>
      </c>
    </row>
    <row r="197" s="2" customFormat="1" ht="16.5" customHeight="1">
      <c r="A197" s="39"/>
      <c r="B197" s="40"/>
      <c r="C197" s="249" t="s">
        <v>402</v>
      </c>
      <c r="D197" s="249" t="s">
        <v>229</v>
      </c>
      <c r="E197" s="250" t="s">
        <v>403</v>
      </c>
      <c r="F197" s="251" t="s">
        <v>404</v>
      </c>
      <c r="G197" s="252" t="s">
        <v>263</v>
      </c>
      <c r="H197" s="253">
        <v>2</v>
      </c>
      <c r="I197" s="254"/>
      <c r="J197" s="255">
        <f>ROUND(I197*H197,2)</f>
        <v>0</v>
      </c>
      <c r="K197" s="251" t="s">
        <v>128</v>
      </c>
      <c r="L197" s="256"/>
      <c r="M197" s="257" t="s">
        <v>28</v>
      </c>
      <c r="N197" s="258" t="s">
        <v>45</v>
      </c>
      <c r="O197" s="85"/>
      <c r="P197" s="214">
        <f>O197*H197</f>
        <v>0</v>
      </c>
      <c r="Q197" s="214">
        <v>0.0012099999999999999</v>
      </c>
      <c r="R197" s="214">
        <f>Q197*H197</f>
        <v>0.0024199999999999998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203</v>
      </c>
      <c r="AT197" s="216" t="s">
        <v>229</v>
      </c>
      <c r="AU197" s="216" t="s">
        <v>84</v>
      </c>
      <c r="AY197" s="18" t="s">
        <v>122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82</v>
      </c>
      <c r="BK197" s="217">
        <f>ROUND(I197*H197,2)</f>
        <v>0</v>
      </c>
      <c r="BL197" s="18" t="s">
        <v>129</v>
      </c>
      <c r="BM197" s="216" t="s">
        <v>405</v>
      </c>
    </row>
    <row r="198" s="13" customFormat="1">
      <c r="A198" s="13"/>
      <c r="B198" s="223"/>
      <c r="C198" s="224"/>
      <c r="D198" s="225" t="s">
        <v>133</v>
      </c>
      <c r="E198" s="226" t="s">
        <v>28</v>
      </c>
      <c r="F198" s="227" t="s">
        <v>84</v>
      </c>
      <c r="G198" s="224"/>
      <c r="H198" s="228">
        <v>2</v>
      </c>
      <c r="I198" s="229"/>
      <c r="J198" s="224"/>
      <c r="K198" s="224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133</v>
      </c>
      <c r="AU198" s="234" t="s">
        <v>84</v>
      </c>
      <c r="AV198" s="13" t="s">
        <v>84</v>
      </c>
      <c r="AW198" s="13" t="s">
        <v>35</v>
      </c>
      <c r="AX198" s="13" t="s">
        <v>74</v>
      </c>
      <c r="AY198" s="234" t="s">
        <v>122</v>
      </c>
    </row>
    <row r="199" s="14" customFormat="1">
      <c r="A199" s="14"/>
      <c r="B199" s="235"/>
      <c r="C199" s="236"/>
      <c r="D199" s="225" t="s">
        <v>133</v>
      </c>
      <c r="E199" s="237" t="s">
        <v>28</v>
      </c>
      <c r="F199" s="238" t="s">
        <v>136</v>
      </c>
      <c r="G199" s="236"/>
      <c r="H199" s="239">
        <v>2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133</v>
      </c>
      <c r="AU199" s="245" t="s">
        <v>84</v>
      </c>
      <c r="AV199" s="14" t="s">
        <v>129</v>
      </c>
      <c r="AW199" s="14" t="s">
        <v>35</v>
      </c>
      <c r="AX199" s="14" t="s">
        <v>82</v>
      </c>
      <c r="AY199" s="245" t="s">
        <v>122</v>
      </c>
    </row>
    <row r="200" s="2" customFormat="1" ht="21.75" customHeight="1">
      <c r="A200" s="39"/>
      <c r="B200" s="40"/>
      <c r="C200" s="205" t="s">
        <v>406</v>
      </c>
      <c r="D200" s="205" t="s">
        <v>124</v>
      </c>
      <c r="E200" s="206" t="s">
        <v>407</v>
      </c>
      <c r="F200" s="207" t="s">
        <v>408</v>
      </c>
      <c r="G200" s="208" t="s">
        <v>263</v>
      </c>
      <c r="H200" s="209">
        <v>1</v>
      </c>
      <c r="I200" s="210"/>
      <c r="J200" s="211">
        <f>ROUND(I200*H200,2)</f>
        <v>0</v>
      </c>
      <c r="K200" s="207" t="s">
        <v>128</v>
      </c>
      <c r="L200" s="45"/>
      <c r="M200" s="212" t="s">
        <v>28</v>
      </c>
      <c r="N200" s="213" t="s">
        <v>45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129</v>
      </c>
      <c r="AT200" s="216" t="s">
        <v>124</v>
      </c>
      <c r="AU200" s="216" t="s">
        <v>84</v>
      </c>
      <c r="AY200" s="18" t="s">
        <v>122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82</v>
      </c>
      <c r="BK200" s="217">
        <f>ROUND(I200*H200,2)</f>
        <v>0</v>
      </c>
      <c r="BL200" s="18" t="s">
        <v>129</v>
      </c>
      <c r="BM200" s="216" t="s">
        <v>409</v>
      </c>
    </row>
    <row r="201" s="2" customFormat="1">
      <c r="A201" s="39"/>
      <c r="B201" s="40"/>
      <c r="C201" s="41"/>
      <c r="D201" s="218" t="s">
        <v>131</v>
      </c>
      <c r="E201" s="41"/>
      <c r="F201" s="219" t="s">
        <v>410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131</v>
      </c>
      <c r="AU201" s="18" t="s">
        <v>84</v>
      </c>
    </row>
    <row r="202" s="13" customFormat="1">
      <c r="A202" s="13"/>
      <c r="B202" s="223"/>
      <c r="C202" s="224"/>
      <c r="D202" s="225" t="s">
        <v>133</v>
      </c>
      <c r="E202" s="226" t="s">
        <v>28</v>
      </c>
      <c r="F202" s="227" t="s">
        <v>411</v>
      </c>
      <c r="G202" s="224"/>
      <c r="H202" s="228">
        <v>1</v>
      </c>
      <c r="I202" s="229"/>
      <c r="J202" s="224"/>
      <c r="K202" s="224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133</v>
      </c>
      <c r="AU202" s="234" t="s">
        <v>84</v>
      </c>
      <c r="AV202" s="13" t="s">
        <v>84</v>
      </c>
      <c r="AW202" s="13" t="s">
        <v>35</v>
      </c>
      <c r="AX202" s="13" t="s">
        <v>74</v>
      </c>
      <c r="AY202" s="234" t="s">
        <v>122</v>
      </c>
    </row>
    <row r="203" s="14" customFormat="1">
      <c r="A203" s="14"/>
      <c r="B203" s="235"/>
      <c r="C203" s="236"/>
      <c r="D203" s="225" t="s">
        <v>133</v>
      </c>
      <c r="E203" s="237" t="s">
        <v>28</v>
      </c>
      <c r="F203" s="238" t="s">
        <v>136</v>
      </c>
      <c r="G203" s="236"/>
      <c r="H203" s="239">
        <v>1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133</v>
      </c>
      <c r="AU203" s="245" t="s">
        <v>84</v>
      </c>
      <c r="AV203" s="14" t="s">
        <v>129</v>
      </c>
      <c r="AW203" s="14" t="s">
        <v>35</v>
      </c>
      <c r="AX203" s="14" t="s">
        <v>82</v>
      </c>
      <c r="AY203" s="245" t="s">
        <v>122</v>
      </c>
    </row>
    <row r="204" s="2" customFormat="1" ht="16.5" customHeight="1">
      <c r="A204" s="39"/>
      <c r="B204" s="40"/>
      <c r="C204" s="249" t="s">
        <v>412</v>
      </c>
      <c r="D204" s="249" t="s">
        <v>229</v>
      </c>
      <c r="E204" s="250" t="s">
        <v>413</v>
      </c>
      <c r="F204" s="251" t="s">
        <v>414</v>
      </c>
      <c r="G204" s="252" t="s">
        <v>263</v>
      </c>
      <c r="H204" s="253">
        <v>1</v>
      </c>
      <c r="I204" s="254"/>
      <c r="J204" s="255">
        <f>ROUND(I204*H204,2)</f>
        <v>0</v>
      </c>
      <c r="K204" s="251" t="s">
        <v>128</v>
      </c>
      <c r="L204" s="256"/>
      <c r="M204" s="257" t="s">
        <v>28</v>
      </c>
      <c r="N204" s="258" t="s">
        <v>45</v>
      </c>
      <c r="O204" s="85"/>
      <c r="P204" s="214">
        <f>O204*H204</f>
        <v>0</v>
      </c>
      <c r="Q204" s="214">
        <v>0.0022300000000000002</v>
      </c>
      <c r="R204" s="214">
        <f>Q204*H204</f>
        <v>0.0022300000000000002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203</v>
      </c>
      <c r="AT204" s="216" t="s">
        <v>229</v>
      </c>
      <c r="AU204" s="216" t="s">
        <v>84</v>
      </c>
      <c r="AY204" s="18" t="s">
        <v>122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82</v>
      </c>
      <c r="BK204" s="217">
        <f>ROUND(I204*H204,2)</f>
        <v>0</v>
      </c>
      <c r="BL204" s="18" t="s">
        <v>129</v>
      </c>
      <c r="BM204" s="216" t="s">
        <v>415</v>
      </c>
    </row>
    <row r="205" s="13" customFormat="1">
      <c r="A205" s="13"/>
      <c r="B205" s="223"/>
      <c r="C205" s="224"/>
      <c r="D205" s="225" t="s">
        <v>133</v>
      </c>
      <c r="E205" s="226" t="s">
        <v>28</v>
      </c>
      <c r="F205" s="227" t="s">
        <v>82</v>
      </c>
      <c r="G205" s="224"/>
      <c r="H205" s="228">
        <v>1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133</v>
      </c>
      <c r="AU205" s="234" t="s">
        <v>84</v>
      </c>
      <c r="AV205" s="13" t="s">
        <v>84</v>
      </c>
      <c r="AW205" s="13" t="s">
        <v>35</v>
      </c>
      <c r="AX205" s="13" t="s">
        <v>74</v>
      </c>
      <c r="AY205" s="234" t="s">
        <v>122</v>
      </c>
    </row>
    <row r="206" s="14" customFormat="1">
      <c r="A206" s="14"/>
      <c r="B206" s="235"/>
      <c r="C206" s="236"/>
      <c r="D206" s="225" t="s">
        <v>133</v>
      </c>
      <c r="E206" s="237" t="s">
        <v>28</v>
      </c>
      <c r="F206" s="238" t="s">
        <v>136</v>
      </c>
      <c r="G206" s="236"/>
      <c r="H206" s="239">
        <v>1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5" t="s">
        <v>133</v>
      </c>
      <c r="AU206" s="245" t="s">
        <v>84</v>
      </c>
      <c r="AV206" s="14" t="s">
        <v>129</v>
      </c>
      <c r="AW206" s="14" t="s">
        <v>35</v>
      </c>
      <c r="AX206" s="14" t="s">
        <v>82</v>
      </c>
      <c r="AY206" s="245" t="s">
        <v>122</v>
      </c>
    </row>
    <row r="207" s="2" customFormat="1" ht="21.75" customHeight="1">
      <c r="A207" s="39"/>
      <c r="B207" s="40"/>
      <c r="C207" s="205" t="s">
        <v>416</v>
      </c>
      <c r="D207" s="205" t="s">
        <v>124</v>
      </c>
      <c r="E207" s="206" t="s">
        <v>417</v>
      </c>
      <c r="F207" s="207" t="s">
        <v>418</v>
      </c>
      <c r="G207" s="208" t="s">
        <v>263</v>
      </c>
      <c r="H207" s="209">
        <v>3</v>
      </c>
      <c r="I207" s="210"/>
      <c r="J207" s="211">
        <f>ROUND(I207*H207,2)</f>
        <v>0</v>
      </c>
      <c r="K207" s="207" t="s">
        <v>128</v>
      </c>
      <c r="L207" s="45"/>
      <c r="M207" s="212" t="s">
        <v>28</v>
      </c>
      <c r="N207" s="213" t="s">
        <v>45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129</v>
      </c>
      <c r="AT207" s="216" t="s">
        <v>124</v>
      </c>
      <c r="AU207" s="216" t="s">
        <v>84</v>
      </c>
      <c r="AY207" s="18" t="s">
        <v>122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82</v>
      </c>
      <c r="BK207" s="217">
        <f>ROUND(I207*H207,2)</f>
        <v>0</v>
      </c>
      <c r="BL207" s="18" t="s">
        <v>129</v>
      </c>
      <c r="BM207" s="216" t="s">
        <v>419</v>
      </c>
    </row>
    <row r="208" s="2" customFormat="1">
      <c r="A208" s="39"/>
      <c r="B208" s="40"/>
      <c r="C208" s="41"/>
      <c r="D208" s="218" t="s">
        <v>131</v>
      </c>
      <c r="E208" s="41"/>
      <c r="F208" s="219" t="s">
        <v>420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131</v>
      </c>
      <c r="AU208" s="18" t="s">
        <v>84</v>
      </c>
    </row>
    <row r="209" s="13" customFormat="1">
      <c r="A209" s="13"/>
      <c r="B209" s="223"/>
      <c r="C209" s="224"/>
      <c r="D209" s="225" t="s">
        <v>133</v>
      </c>
      <c r="E209" s="226" t="s">
        <v>28</v>
      </c>
      <c r="F209" s="227" t="s">
        <v>421</v>
      </c>
      <c r="G209" s="224"/>
      <c r="H209" s="228">
        <v>3</v>
      </c>
      <c r="I209" s="229"/>
      <c r="J209" s="224"/>
      <c r="K209" s="224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133</v>
      </c>
      <c r="AU209" s="234" t="s">
        <v>84</v>
      </c>
      <c r="AV209" s="13" t="s">
        <v>84</v>
      </c>
      <c r="AW209" s="13" t="s">
        <v>35</v>
      </c>
      <c r="AX209" s="13" t="s">
        <v>74</v>
      </c>
      <c r="AY209" s="234" t="s">
        <v>122</v>
      </c>
    </row>
    <row r="210" s="14" customFormat="1">
      <c r="A210" s="14"/>
      <c r="B210" s="235"/>
      <c r="C210" s="236"/>
      <c r="D210" s="225" t="s">
        <v>133</v>
      </c>
      <c r="E210" s="237" t="s">
        <v>28</v>
      </c>
      <c r="F210" s="238" t="s">
        <v>136</v>
      </c>
      <c r="G210" s="236"/>
      <c r="H210" s="239">
        <v>3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133</v>
      </c>
      <c r="AU210" s="245" t="s">
        <v>84</v>
      </c>
      <c r="AV210" s="14" t="s">
        <v>129</v>
      </c>
      <c r="AW210" s="14" t="s">
        <v>35</v>
      </c>
      <c r="AX210" s="14" t="s">
        <v>82</v>
      </c>
      <c r="AY210" s="245" t="s">
        <v>122</v>
      </c>
    </row>
    <row r="211" s="2" customFormat="1" ht="16.5" customHeight="1">
      <c r="A211" s="39"/>
      <c r="B211" s="40"/>
      <c r="C211" s="249" t="s">
        <v>422</v>
      </c>
      <c r="D211" s="249" t="s">
        <v>229</v>
      </c>
      <c r="E211" s="250" t="s">
        <v>423</v>
      </c>
      <c r="F211" s="251" t="s">
        <v>424</v>
      </c>
      <c r="G211" s="252" t="s">
        <v>263</v>
      </c>
      <c r="H211" s="253">
        <v>3</v>
      </c>
      <c r="I211" s="254"/>
      <c r="J211" s="255">
        <f>ROUND(I211*H211,2)</f>
        <v>0</v>
      </c>
      <c r="K211" s="251" t="s">
        <v>128</v>
      </c>
      <c r="L211" s="256"/>
      <c r="M211" s="257" t="s">
        <v>28</v>
      </c>
      <c r="N211" s="258" t="s">
        <v>45</v>
      </c>
      <c r="O211" s="85"/>
      <c r="P211" s="214">
        <f>O211*H211</f>
        <v>0</v>
      </c>
      <c r="Q211" s="214">
        <v>0.00091</v>
      </c>
      <c r="R211" s="214">
        <f>Q211*H211</f>
        <v>0.0027299999999999998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203</v>
      </c>
      <c r="AT211" s="216" t="s">
        <v>229</v>
      </c>
      <c r="AU211" s="216" t="s">
        <v>84</v>
      </c>
      <c r="AY211" s="18" t="s">
        <v>122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82</v>
      </c>
      <c r="BK211" s="217">
        <f>ROUND(I211*H211,2)</f>
        <v>0</v>
      </c>
      <c r="BL211" s="18" t="s">
        <v>129</v>
      </c>
      <c r="BM211" s="216" t="s">
        <v>425</v>
      </c>
    </row>
    <row r="212" s="13" customFormat="1">
      <c r="A212" s="13"/>
      <c r="B212" s="223"/>
      <c r="C212" s="224"/>
      <c r="D212" s="225" t="s">
        <v>133</v>
      </c>
      <c r="E212" s="226" t="s">
        <v>28</v>
      </c>
      <c r="F212" s="227" t="s">
        <v>426</v>
      </c>
      <c r="G212" s="224"/>
      <c r="H212" s="228">
        <v>3</v>
      </c>
      <c r="I212" s="229"/>
      <c r="J212" s="224"/>
      <c r="K212" s="224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133</v>
      </c>
      <c r="AU212" s="234" t="s">
        <v>84</v>
      </c>
      <c r="AV212" s="13" t="s">
        <v>84</v>
      </c>
      <c r="AW212" s="13" t="s">
        <v>35</v>
      </c>
      <c r="AX212" s="13" t="s">
        <v>74</v>
      </c>
      <c r="AY212" s="234" t="s">
        <v>122</v>
      </c>
    </row>
    <row r="213" s="14" customFormat="1">
      <c r="A213" s="14"/>
      <c r="B213" s="235"/>
      <c r="C213" s="236"/>
      <c r="D213" s="225" t="s">
        <v>133</v>
      </c>
      <c r="E213" s="237" t="s">
        <v>28</v>
      </c>
      <c r="F213" s="238" t="s">
        <v>136</v>
      </c>
      <c r="G213" s="236"/>
      <c r="H213" s="239">
        <v>3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133</v>
      </c>
      <c r="AU213" s="245" t="s">
        <v>84</v>
      </c>
      <c r="AV213" s="14" t="s">
        <v>129</v>
      </c>
      <c r="AW213" s="14" t="s">
        <v>35</v>
      </c>
      <c r="AX213" s="14" t="s">
        <v>82</v>
      </c>
      <c r="AY213" s="245" t="s">
        <v>122</v>
      </c>
    </row>
    <row r="214" s="2" customFormat="1" ht="24.15" customHeight="1">
      <c r="A214" s="39"/>
      <c r="B214" s="40"/>
      <c r="C214" s="205" t="s">
        <v>232</v>
      </c>
      <c r="D214" s="205" t="s">
        <v>124</v>
      </c>
      <c r="E214" s="206" t="s">
        <v>427</v>
      </c>
      <c r="F214" s="207" t="s">
        <v>428</v>
      </c>
      <c r="G214" s="208" t="s">
        <v>263</v>
      </c>
      <c r="H214" s="209">
        <v>2</v>
      </c>
      <c r="I214" s="210"/>
      <c r="J214" s="211">
        <f>ROUND(I214*H214,2)</f>
        <v>0</v>
      </c>
      <c r="K214" s="207" t="s">
        <v>128</v>
      </c>
      <c r="L214" s="45"/>
      <c r="M214" s="212" t="s">
        <v>28</v>
      </c>
      <c r="N214" s="213" t="s">
        <v>45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129</v>
      </c>
      <c r="AT214" s="216" t="s">
        <v>124</v>
      </c>
      <c r="AU214" s="216" t="s">
        <v>84</v>
      </c>
      <c r="AY214" s="18" t="s">
        <v>122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82</v>
      </c>
      <c r="BK214" s="217">
        <f>ROUND(I214*H214,2)</f>
        <v>0</v>
      </c>
      <c r="BL214" s="18" t="s">
        <v>129</v>
      </c>
      <c r="BM214" s="216" t="s">
        <v>429</v>
      </c>
    </row>
    <row r="215" s="2" customFormat="1">
      <c r="A215" s="39"/>
      <c r="B215" s="40"/>
      <c r="C215" s="41"/>
      <c r="D215" s="218" t="s">
        <v>131</v>
      </c>
      <c r="E215" s="41"/>
      <c r="F215" s="219" t="s">
        <v>430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131</v>
      </c>
      <c r="AU215" s="18" t="s">
        <v>84</v>
      </c>
    </row>
    <row r="216" s="13" customFormat="1">
      <c r="A216" s="13"/>
      <c r="B216" s="223"/>
      <c r="C216" s="224"/>
      <c r="D216" s="225" t="s">
        <v>133</v>
      </c>
      <c r="E216" s="226" t="s">
        <v>28</v>
      </c>
      <c r="F216" s="227" t="s">
        <v>324</v>
      </c>
      <c r="G216" s="224"/>
      <c r="H216" s="228">
        <v>2</v>
      </c>
      <c r="I216" s="229"/>
      <c r="J216" s="224"/>
      <c r="K216" s="224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133</v>
      </c>
      <c r="AU216" s="234" t="s">
        <v>84</v>
      </c>
      <c r="AV216" s="13" t="s">
        <v>84</v>
      </c>
      <c r="AW216" s="13" t="s">
        <v>35</v>
      </c>
      <c r="AX216" s="13" t="s">
        <v>74</v>
      </c>
      <c r="AY216" s="234" t="s">
        <v>122</v>
      </c>
    </row>
    <row r="217" s="14" customFormat="1">
      <c r="A217" s="14"/>
      <c r="B217" s="235"/>
      <c r="C217" s="236"/>
      <c r="D217" s="225" t="s">
        <v>133</v>
      </c>
      <c r="E217" s="237" t="s">
        <v>28</v>
      </c>
      <c r="F217" s="238" t="s">
        <v>136</v>
      </c>
      <c r="G217" s="236"/>
      <c r="H217" s="239">
        <v>2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133</v>
      </c>
      <c r="AU217" s="245" t="s">
        <v>84</v>
      </c>
      <c r="AV217" s="14" t="s">
        <v>129</v>
      </c>
      <c r="AW217" s="14" t="s">
        <v>35</v>
      </c>
      <c r="AX217" s="14" t="s">
        <v>82</v>
      </c>
      <c r="AY217" s="245" t="s">
        <v>122</v>
      </c>
    </row>
    <row r="218" s="2" customFormat="1" ht="16.5" customHeight="1">
      <c r="A218" s="39"/>
      <c r="B218" s="40"/>
      <c r="C218" s="249" t="s">
        <v>431</v>
      </c>
      <c r="D218" s="249" t="s">
        <v>229</v>
      </c>
      <c r="E218" s="250" t="s">
        <v>432</v>
      </c>
      <c r="F218" s="251" t="s">
        <v>433</v>
      </c>
      <c r="G218" s="252" t="s">
        <v>263</v>
      </c>
      <c r="H218" s="253">
        <v>2</v>
      </c>
      <c r="I218" s="254"/>
      <c r="J218" s="255">
        <f>ROUND(I218*H218,2)</f>
        <v>0</v>
      </c>
      <c r="K218" s="251" t="s">
        <v>128</v>
      </c>
      <c r="L218" s="256"/>
      <c r="M218" s="257" t="s">
        <v>28</v>
      </c>
      <c r="N218" s="258" t="s">
        <v>45</v>
      </c>
      <c r="O218" s="85"/>
      <c r="P218" s="214">
        <f>O218*H218</f>
        <v>0</v>
      </c>
      <c r="Q218" s="214">
        <v>0.0035899999999999999</v>
      </c>
      <c r="R218" s="214">
        <f>Q218*H218</f>
        <v>0.0071799999999999998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203</v>
      </c>
      <c r="AT218" s="216" t="s">
        <v>229</v>
      </c>
      <c r="AU218" s="216" t="s">
        <v>84</v>
      </c>
      <c r="AY218" s="18" t="s">
        <v>122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82</v>
      </c>
      <c r="BK218" s="217">
        <f>ROUND(I218*H218,2)</f>
        <v>0</v>
      </c>
      <c r="BL218" s="18" t="s">
        <v>129</v>
      </c>
      <c r="BM218" s="216" t="s">
        <v>434</v>
      </c>
    </row>
    <row r="219" s="13" customFormat="1">
      <c r="A219" s="13"/>
      <c r="B219" s="223"/>
      <c r="C219" s="224"/>
      <c r="D219" s="225" t="s">
        <v>133</v>
      </c>
      <c r="E219" s="226" t="s">
        <v>28</v>
      </c>
      <c r="F219" s="227" t="s">
        <v>84</v>
      </c>
      <c r="G219" s="224"/>
      <c r="H219" s="228">
        <v>2</v>
      </c>
      <c r="I219" s="229"/>
      <c r="J219" s="224"/>
      <c r="K219" s="224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133</v>
      </c>
      <c r="AU219" s="234" t="s">
        <v>84</v>
      </c>
      <c r="AV219" s="13" t="s">
        <v>84</v>
      </c>
      <c r="AW219" s="13" t="s">
        <v>35</v>
      </c>
      <c r="AX219" s="13" t="s">
        <v>74</v>
      </c>
      <c r="AY219" s="234" t="s">
        <v>122</v>
      </c>
    </row>
    <row r="220" s="14" customFormat="1">
      <c r="A220" s="14"/>
      <c r="B220" s="235"/>
      <c r="C220" s="236"/>
      <c r="D220" s="225" t="s">
        <v>133</v>
      </c>
      <c r="E220" s="237" t="s">
        <v>28</v>
      </c>
      <c r="F220" s="238" t="s">
        <v>136</v>
      </c>
      <c r="G220" s="236"/>
      <c r="H220" s="239">
        <v>2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133</v>
      </c>
      <c r="AU220" s="245" t="s">
        <v>84</v>
      </c>
      <c r="AV220" s="14" t="s">
        <v>129</v>
      </c>
      <c r="AW220" s="14" t="s">
        <v>35</v>
      </c>
      <c r="AX220" s="14" t="s">
        <v>82</v>
      </c>
      <c r="AY220" s="245" t="s">
        <v>122</v>
      </c>
    </row>
    <row r="221" s="2" customFormat="1" ht="16.5" customHeight="1">
      <c r="A221" s="39"/>
      <c r="B221" s="40"/>
      <c r="C221" s="249" t="s">
        <v>435</v>
      </c>
      <c r="D221" s="249" t="s">
        <v>229</v>
      </c>
      <c r="E221" s="250" t="s">
        <v>436</v>
      </c>
      <c r="F221" s="251" t="s">
        <v>437</v>
      </c>
      <c r="G221" s="252" t="s">
        <v>263</v>
      </c>
      <c r="H221" s="253">
        <v>2</v>
      </c>
      <c r="I221" s="254"/>
      <c r="J221" s="255">
        <f>ROUND(I221*H221,2)</f>
        <v>0</v>
      </c>
      <c r="K221" s="251" t="s">
        <v>128</v>
      </c>
      <c r="L221" s="256"/>
      <c r="M221" s="257" t="s">
        <v>28</v>
      </c>
      <c r="N221" s="258" t="s">
        <v>45</v>
      </c>
      <c r="O221" s="85"/>
      <c r="P221" s="214">
        <f>O221*H221</f>
        <v>0</v>
      </c>
      <c r="Q221" s="214">
        <v>0.00297</v>
      </c>
      <c r="R221" s="214">
        <f>Q221*H221</f>
        <v>0.00594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203</v>
      </c>
      <c r="AT221" s="216" t="s">
        <v>229</v>
      </c>
      <c r="AU221" s="216" t="s">
        <v>84</v>
      </c>
      <c r="AY221" s="18" t="s">
        <v>122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82</v>
      </c>
      <c r="BK221" s="217">
        <f>ROUND(I221*H221,2)</f>
        <v>0</v>
      </c>
      <c r="BL221" s="18" t="s">
        <v>129</v>
      </c>
      <c r="BM221" s="216" t="s">
        <v>438</v>
      </c>
    </row>
    <row r="222" s="13" customFormat="1">
      <c r="A222" s="13"/>
      <c r="B222" s="223"/>
      <c r="C222" s="224"/>
      <c r="D222" s="225" t="s">
        <v>133</v>
      </c>
      <c r="E222" s="226" t="s">
        <v>28</v>
      </c>
      <c r="F222" s="227" t="s">
        <v>84</v>
      </c>
      <c r="G222" s="224"/>
      <c r="H222" s="228">
        <v>2</v>
      </c>
      <c r="I222" s="229"/>
      <c r="J222" s="224"/>
      <c r="K222" s="224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133</v>
      </c>
      <c r="AU222" s="234" t="s">
        <v>84</v>
      </c>
      <c r="AV222" s="13" t="s">
        <v>84</v>
      </c>
      <c r="AW222" s="13" t="s">
        <v>35</v>
      </c>
      <c r="AX222" s="13" t="s">
        <v>74</v>
      </c>
      <c r="AY222" s="234" t="s">
        <v>122</v>
      </c>
    </row>
    <row r="223" s="14" customFormat="1">
      <c r="A223" s="14"/>
      <c r="B223" s="235"/>
      <c r="C223" s="236"/>
      <c r="D223" s="225" t="s">
        <v>133</v>
      </c>
      <c r="E223" s="237" t="s">
        <v>28</v>
      </c>
      <c r="F223" s="238" t="s">
        <v>136</v>
      </c>
      <c r="G223" s="236"/>
      <c r="H223" s="239">
        <v>2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133</v>
      </c>
      <c r="AU223" s="245" t="s">
        <v>84</v>
      </c>
      <c r="AV223" s="14" t="s">
        <v>129</v>
      </c>
      <c r="AW223" s="14" t="s">
        <v>35</v>
      </c>
      <c r="AX223" s="14" t="s">
        <v>82</v>
      </c>
      <c r="AY223" s="245" t="s">
        <v>122</v>
      </c>
    </row>
    <row r="224" s="2" customFormat="1" ht="16.5" customHeight="1">
      <c r="A224" s="39"/>
      <c r="B224" s="40"/>
      <c r="C224" s="249" t="s">
        <v>439</v>
      </c>
      <c r="D224" s="249" t="s">
        <v>229</v>
      </c>
      <c r="E224" s="250" t="s">
        <v>440</v>
      </c>
      <c r="F224" s="251" t="s">
        <v>441</v>
      </c>
      <c r="G224" s="252" t="s">
        <v>263</v>
      </c>
      <c r="H224" s="253">
        <v>2</v>
      </c>
      <c r="I224" s="254"/>
      <c r="J224" s="255">
        <f>ROUND(I224*H224,2)</f>
        <v>0</v>
      </c>
      <c r="K224" s="251" t="s">
        <v>28</v>
      </c>
      <c r="L224" s="256"/>
      <c r="M224" s="257" t="s">
        <v>28</v>
      </c>
      <c r="N224" s="258" t="s">
        <v>45</v>
      </c>
      <c r="O224" s="85"/>
      <c r="P224" s="214">
        <f>O224*H224</f>
        <v>0</v>
      </c>
      <c r="Q224" s="214">
        <v>0.0038999999999999998</v>
      </c>
      <c r="R224" s="214">
        <f>Q224*H224</f>
        <v>0.0077999999999999996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203</v>
      </c>
      <c r="AT224" s="216" t="s">
        <v>229</v>
      </c>
      <c r="AU224" s="216" t="s">
        <v>84</v>
      </c>
      <c r="AY224" s="18" t="s">
        <v>122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82</v>
      </c>
      <c r="BK224" s="217">
        <f>ROUND(I224*H224,2)</f>
        <v>0</v>
      </c>
      <c r="BL224" s="18" t="s">
        <v>129</v>
      </c>
      <c r="BM224" s="216" t="s">
        <v>442</v>
      </c>
    </row>
    <row r="225" s="13" customFormat="1">
      <c r="A225" s="13"/>
      <c r="B225" s="223"/>
      <c r="C225" s="224"/>
      <c r="D225" s="225" t="s">
        <v>133</v>
      </c>
      <c r="E225" s="226" t="s">
        <v>28</v>
      </c>
      <c r="F225" s="227" t="s">
        <v>84</v>
      </c>
      <c r="G225" s="224"/>
      <c r="H225" s="228">
        <v>2</v>
      </c>
      <c r="I225" s="229"/>
      <c r="J225" s="224"/>
      <c r="K225" s="224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133</v>
      </c>
      <c r="AU225" s="234" t="s">
        <v>84</v>
      </c>
      <c r="AV225" s="13" t="s">
        <v>84</v>
      </c>
      <c r="AW225" s="13" t="s">
        <v>35</v>
      </c>
      <c r="AX225" s="13" t="s">
        <v>74</v>
      </c>
      <c r="AY225" s="234" t="s">
        <v>122</v>
      </c>
    </row>
    <row r="226" s="14" customFormat="1">
      <c r="A226" s="14"/>
      <c r="B226" s="235"/>
      <c r="C226" s="236"/>
      <c r="D226" s="225" t="s">
        <v>133</v>
      </c>
      <c r="E226" s="237" t="s">
        <v>28</v>
      </c>
      <c r="F226" s="238" t="s">
        <v>136</v>
      </c>
      <c r="G226" s="236"/>
      <c r="H226" s="239">
        <v>2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133</v>
      </c>
      <c r="AU226" s="245" t="s">
        <v>84</v>
      </c>
      <c r="AV226" s="14" t="s">
        <v>129</v>
      </c>
      <c r="AW226" s="14" t="s">
        <v>35</v>
      </c>
      <c r="AX226" s="14" t="s">
        <v>82</v>
      </c>
      <c r="AY226" s="245" t="s">
        <v>122</v>
      </c>
    </row>
    <row r="227" s="2" customFormat="1" ht="24.15" customHeight="1">
      <c r="A227" s="39"/>
      <c r="B227" s="40"/>
      <c r="C227" s="205" t="s">
        <v>443</v>
      </c>
      <c r="D227" s="205" t="s">
        <v>124</v>
      </c>
      <c r="E227" s="206" t="s">
        <v>444</v>
      </c>
      <c r="F227" s="207" t="s">
        <v>445</v>
      </c>
      <c r="G227" s="208" t="s">
        <v>263</v>
      </c>
      <c r="H227" s="209">
        <v>12</v>
      </c>
      <c r="I227" s="210"/>
      <c r="J227" s="211">
        <f>ROUND(I227*H227,2)</f>
        <v>0</v>
      </c>
      <c r="K227" s="207" t="s">
        <v>128</v>
      </c>
      <c r="L227" s="45"/>
      <c r="M227" s="212" t="s">
        <v>28</v>
      </c>
      <c r="N227" s="213" t="s">
        <v>45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129</v>
      </c>
      <c r="AT227" s="216" t="s">
        <v>124</v>
      </c>
      <c r="AU227" s="216" t="s">
        <v>84</v>
      </c>
      <c r="AY227" s="18" t="s">
        <v>122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82</v>
      </c>
      <c r="BK227" s="217">
        <f>ROUND(I227*H227,2)</f>
        <v>0</v>
      </c>
      <c r="BL227" s="18" t="s">
        <v>129</v>
      </c>
      <c r="BM227" s="216" t="s">
        <v>446</v>
      </c>
    </row>
    <row r="228" s="2" customFormat="1">
      <c r="A228" s="39"/>
      <c r="B228" s="40"/>
      <c r="C228" s="41"/>
      <c r="D228" s="218" t="s">
        <v>131</v>
      </c>
      <c r="E228" s="41"/>
      <c r="F228" s="219" t="s">
        <v>447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131</v>
      </c>
      <c r="AU228" s="18" t="s">
        <v>84</v>
      </c>
    </row>
    <row r="229" s="13" customFormat="1">
      <c r="A229" s="13"/>
      <c r="B229" s="223"/>
      <c r="C229" s="224"/>
      <c r="D229" s="225" t="s">
        <v>133</v>
      </c>
      <c r="E229" s="226" t="s">
        <v>28</v>
      </c>
      <c r="F229" s="227" t="s">
        <v>448</v>
      </c>
      <c r="G229" s="224"/>
      <c r="H229" s="228">
        <v>12</v>
      </c>
      <c r="I229" s="229"/>
      <c r="J229" s="224"/>
      <c r="K229" s="224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133</v>
      </c>
      <c r="AU229" s="234" t="s">
        <v>84</v>
      </c>
      <c r="AV229" s="13" t="s">
        <v>84</v>
      </c>
      <c r="AW229" s="13" t="s">
        <v>35</v>
      </c>
      <c r="AX229" s="13" t="s">
        <v>74</v>
      </c>
      <c r="AY229" s="234" t="s">
        <v>122</v>
      </c>
    </row>
    <row r="230" s="14" customFormat="1">
      <c r="A230" s="14"/>
      <c r="B230" s="235"/>
      <c r="C230" s="236"/>
      <c r="D230" s="225" t="s">
        <v>133</v>
      </c>
      <c r="E230" s="237" t="s">
        <v>28</v>
      </c>
      <c r="F230" s="238" t="s">
        <v>136</v>
      </c>
      <c r="G230" s="236"/>
      <c r="H230" s="239">
        <v>12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133</v>
      </c>
      <c r="AU230" s="245" t="s">
        <v>84</v>
      </c>
      <c r="AV230" s="14" t="s">
        <v>129</v>
      </c>
      <c r="AW230" s="14" t="s">
        <v>35</v>
      </c>
      <c r="AX230" s="14" t="s">
        <v>82</v>
      </c>
      <c r="AY230" s="245" t="s">
        <v>122</v>
      </c>
    </row>
    <row r="231" s="2" customFormat="1" ht="16.5" customHeight="1">
      <c r="A231" s="39"/>
      <c r="B231" s="40"/>
      <c r="C231" s="249" t="s">
        <v>449</v>
      </c>
      <c r="D231" s="249" t="s">
        <v>229</v>
      </c>
      <c r="E231" s="250" t="s">
        <v>450</v>
      </c>
      <c r="F231" s="251" t="s">
        <v>451</v>
      </c>
      <c r="G231" s="252" t="s">
        <v>263</v>
      </c>
      <c r="H231" s="253">
        <v>12</v>
      </c>
      <c r="I231" s="254"/>
      <c r="J231" s="255">
        <f>ROUND(I231*H231,2)</f>
        <v>0</v>
      </c>
      <c r="K231" s="251" t="s">
        <v>128</v>
      </c>
      <c r="L231" s="256"/>
      <c r="M231" s="257" t="s">
        <v>28</v>
      </c>
      <c r="N231" s="258" t="s">
        <v>45</v>
      </c>
      <c r="O231" s="85"/>
      <c r="P231" s="214">
        <f>O231*H231</f>
        <v>0</v>
      </c>
      <c r="Q231" s="214">
        <v>0.0087500000000000008</v>
      </c>
      <c r="R231" s="214">
        <f>Q231*H231</f>
        <v>0.10500000000000001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203</v>
      </c>
      <c r="AT231" s="216" t="s">
        <v>229</v>
      </c>
      <c r="AU231" s="216" t="s">
        <v>84</v>
      </c>
      <c r="AY231" s="18" t="s">
        <v>122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82</v>
      </c>
      <c r="BK231" s="217">
        <f>ROUND(I231*H231,2)</f>
        <v>0</v>
      </c>
      <c r="BL231" s="18" t="s">
        <v>129</v>
      </c>
      <c r="BM231" s="216" t="s">
        <v>452</v>
      </c>
    </row>
    <row r="232" s="13" customFormat="1">
      <c r="A232" s="13"/>
      <c r="B232" s="223"/>
      <c r="C232" s="224"/>
      <c r="D232" s="225" t="s">
        <v>133</v>
      </c>
      <c r="E232" s="226" t="s">
        <v>28</v>
      </c>
      <c r="F232" s="227" t="s">
        <v>8</v>
      </c>
      <c r="G232" s="224"/>
      <c r="H232" s="228">
        <v>12</v>
      </c>
      <c r="I232" s="229"/>
      <c r="J232" s="224"/>
      <c r="K232" s="224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133</v>
      </c>
      <c r="AU232" s="234" t="s">
        <v>84</v>
      </c>
      <c r="AV232" s="13" t="s">
        <v>84</v>
      </c>
      <c r="AW232" s="13" t="s">
        <v>35</v>
      </c>
      <c r="AX232" s="13" t="s">
        <v>74</v>
      </c>
      <c r="AY232" s="234" t="s">
        <v>122</v>
      </c>
    </row>
    <row r="233" s="14" customFormat="1">
      <c r="A233" s="14"/>
      <c r="B233" s="235"/>
      <c r="C233" s="236"/>
      <c r="D233" s="225" t="s">
        <v>133</v>
      </c>
      <c r="E233" s="237" t="s">
        <v>28</v>
      </c>
      <c r="F233" s="238" t="s">
        <v>136</v>
      </c>
      <c r="G233" s="236"/>
      <c r="H233" s="239">
        <v>12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133</v>
      </c>
      <c r="AU233" s="245" t="s">
        <v>84</v>
      </c>
      <c r="AV233" s="14" t="s">
        <v>129</v>
      </c>
      <c r="AW233" s="14" t="s">
        <v>35</v>
      </c>
      <c r="AX233" s="14" t="s">
        <v>82</v>
      </c>
      <c r="AY233" s="245" t="s">
        <v>122</v>
      </c>
    </row>
    <row r="234" s="2" customFormat="1" ht="16.5" customHeight="1">
      <c r="A234" s="39"/>
      <c r="B234" s="40"/>
      <c r="C234" s="249" t="s">
        <v>453</v>
      </c>
      <c r="D234" s="249" t="s">
        <v>229</v>
      </c>
      <c r="E234" s="250" t="s">
        <v>454</v>
      </c>
      <c r="F234" s="251" t="s">
        <v>455</v>
      </c>
      <c r="G234" s="252" t="s">
        <v>263</v>
      </c>
      <c r="H234" s="253">
        <v>12</v>
      </c>
      <c r="I234" s="254"/>
      <c r="J234" s="255">
        <f>ROUND(I234*H234,2)</f>
        <v>0</v>
      </c>
      <c r="K234" s="251" t="s">
        <v>128</v>
      </c>
      <c r="L234" s="256"/>
      <c r="M234" s="257" t="s">
        <v>28</v>
      </c>
      <c r="N234" s="258" t="s">
        <v>45</v>
      </c>
      <c r="O234" s="85"/>
      <c r="P234" s="214">
        <f>O234*H234</f>
        <v>0</v>
      </c>
      <c r="Q234" s="214">
        <v>0.0104</v>
      </c>
      <c r="R234" s="214">
        <f>Q234*H234</f>
        <v>0.12479999999999999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203</v>
      </c>
      <c r="AT234" s="216" t="s">
        <v>229</v>
      </c>
      <c r="AU234" s="216" t="s">
        <v>84</v>
      </c>
      <c r="AY234" s="18" t="s">
        <v>122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82</v>
      </c>
      <c r="BK234" s="217">
        <f>ROUND(I234*H234,2)</f>
        <v>0</v>
      </c>
      <c r="BL234" s="18" t="s">
        <v>129</v>
      </c>
      <c r="BM234" s="216" t="s">
        <v>456</v>
      </c>
    </row>
    <row r="235" s="13" customFormat="1">
      <c r="A235" s="13"/>
      <c r="B235" s="223"/>
      <c r="C235" s="224"/>
      <c r="D235" s="225" t="s">
        <v>133</v>
      </c>
      <c r="E235" s="226" t="s">
        <v>28</v>
      </c>
      <c r="F235" s="227" t="s">
        <v>8</v>
      </c>
      <c r="G235" s="224"/>
      <c r="H235" s="228">
        <v>12</v>
      </c>
      <c r="I235" s="229"/>
      <c r="J235" s="224"/>
      <c r="K235" s="224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133</v>
      </c>
      <c r="AU235" s="234" t="s">
        <v>84</v>
      </c>
      <c r="AV235" s="13" t="s">
        <v>84</v>
      </c>
      <c r="AW235" s="13" t="s">
        <v>35</v>
      </c>
      <c r="AX235" s="13" t="s">
        <v>74</v>
      </c>
      <c r="AY235" s="234" t="s">
        <v>122</v>
      </c>
    </row>
    <row r="236" s="14" customFormat="1">
      <c r="A236" s="14"/>
      <c r="B236" s="235"/>
      <c r="C236" s="236"/>
      <c r="D236" s="225" t="s">
        <v>133</v>
      </c>
      <c r="E236" s="237" t="s">
        <v>28</v>
      </c>
      <c r="F236" s="238" t="s">
        <v>136</v>
      </c>
      <c r="G236" s="236"/>
      <c r="H236" s="239">
        <v>12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133</v>
      </c>
      <c r="AU236" s="245" t="s">
        <v>84</v>
      </c>
      <c r="AV236" s="14" t="s">
        <v>129</v>
      </c>
      <c r="AW236" s="14" t="s">
        <v>35</v>
      </c>
      <c r="AX236" s="14" t="s">
        <v>82</v>
      </c>
      <c r="AY236" s="245" t="s">
        <v>122</v>
      </c>
    </row>
    <row r="237" s="2" customFormat="1" ht="16.5" customHeight="1">
      <c r="A237" s="39"/>
      <c r="B237" s="40"/>
      <c r="C237" s="249" t="s">
        <v>457</v>
      </c>
      <c r="D237" s="249" t="s">
        <v>229</v>
      </c>
      <c r="E237" s="250" t="s">
        <v>458</v>
      </c>
      <c r="F237" s="251" t="s">
        <v>459</v>
      </c>
      <c r="G237" s="252" t="s">
        <v>263</v>
      </c>
      <c r="H237" s="253">
        <v>12</v>
      </c>
      <c r="I237" s="254"/>
      <c r="J237" s="255">
        <f>ROUND(I237*H237,2)</f>
        <v>0</v>
      </c>
      <c r="K237" s="251" t="s">
        <v>28</v>
      </c>
      <c r="L237" s="256"/>
      <c r="M237" s="257" t="s">
        <v>28</v>
      </c>
      <c r="N237" s="258" t="s">
        <v>45</v>
      </c>
      <c r="O237" s="85"/>
      <c r="P237" s="214">
        <f>O237*H237</f>
        <v>0</v>
      </c>
      <c r="Q237" s="214">
        <v>0.0064000000000000003</v>
      </c>
      <c r="R237" s="214">
        <f>Q237*H237</f>
        <v>0.076800000000000007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203</v>
      </c>
      <c r="AT237" s="216" t="s">
        <v>229</v>
      </c>
      <c r="AU237" s="216" t="s">
        <v>84</v>
      </c>
      <c r="AY237" s="18" t="s">
        <v>122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82</v>
      </c>
      <c r="BK237" s="217">
        <f>ROUND(I237*H237,2)</f>
        <v>0</v>
      </c>
      <c r="BL237" s="18" t="s">
        <v>129</v>
      </c>
      <c r="BM237" s="216" t="s">
        <v>460</v>
      </c>
    </row>
    <row r="238" s="13" customFormat="1">
      <c r="A238" s="13"/>
      <c r="B238" s="223"/>
      <c r="C238" s="224"/>
      <c r="D238" s="225" t="s">
        <v>133</v>
      </c>
      <c r="E238" s="226" t="s">
        <v>28</v>
      </c>
      <c r="F238" s="227" t="s">
        <v>8</v>
      </c>
      <c r="G238" s="224"/>
      <c r="H238" s="228">
        <v>12</v>
      </c>
      <c r="I238" s="229"/>
      <c r="J238" s="224"/>
      <c r="K238" s="224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133</v>
      </c>
      <c r="AU238" s="234" t="s">
        <v>84</v>
      </c>
      <c r="AV238" s="13" t="s">
        <v>84</v>
      </c>
      <c r="AW238" s="13" t="s">
        <v>35</v>
      </c>
      <c r="AX238" s="13" t="s">
        <v>74</v>
      </c>
      <c r="AY238" s="234" t="s">
        <v>122</v>
      </c>
    </row>
    <row r="239" s="14" customFormat="1">
      <c r="A239" s="14"/>
      <c r="B239" s="235"/>
      <c r="C239" s="236"/>
      <c r="D239" s="225" t="s">
        <v>133</v>
      </c>
      <c r="E239" s="237" t="s">
        <v>28</v>
      </c>
      <c r="F239" s="238" t="s">
        <v>136</v>
      </c>
      <c r="G239" s="236"/>
      <c r="H239" s="239">
        <v>12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5" t="s">
        <v>133</v>
      </c>
      <c r="AU239" s="245" t="s">
        <v>84</v>
      </c>
      <c r="AV239" s="14" t="s">
        <v>129</v>
      </c>
      <c r="AW239" s="14" t="s">
        <v>35</v>
      </c>
      <c r="AX239" s="14" t="s">
        <v>82</v>
      </c>
      <c r="AY239" s="245" t="s">
        <v>122</v>
      </c>
    </row>
    <row r="240" s="2" customFormat="1" ht="16.5" customHeight="1">
      <c r="A240" s="39"/>
      <c r="B240" s="40"/>
      <c r="C240" s="205" t="s">
        <v>461</v>
      </c>
      <c r="D240" s="205" t="s">
        <v>124</v>
      </c>
      <c r="E240" s="206" t="s">
        <v>462</v>
      </c>
      <c r="F240" s="207" t="s">
        <v>463</v>
      </c>
      <c r="G240" s="208" t="s">
        <v>263</v>
      </c>
      <c r="H240" s="209">
        <v>7</v>
      </c>
      <c r="I240" s="210"/>
      <c r="J240" s="211">
        <f>ROUND(I240*H240,2)</f>
        <v>0</v>
      </c>
      <c r="K240" s="207" t="s">
        <v>28</v>
      </c>
      <c r="L240" s="45"/>
      <c r="M240" s="212" t="s">
        <v>28</v>
      </c>
      <c r="N240" s="213" t="s">
        <v>45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129</v>
      </c>
      <c r="AT240" s="216" t="s">
        <v>124</v>
      </c>
      <c r="AU240" s="216" t="s">
        <v>84</v>
      </c>
      <c r="AY240" s="18" t="s">
        <v>122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82</v>
      </c>
      <c r="BK240" s="217">
        <f>ROUND(I240*H240,2)</f>
        <v>0</v>
      </c>
      <c r="BL240" s="18" t="s">
        <v>129</v>
      </c>
      <c r="BM240" s="216" t="s">
        <v>464</v>
      </c>
    </row>
    <row r="241" s="13" customFormat="1">
      <c r="A241" s="13"/>
      <c r="B241" s="223"/>
      <c r="C241" s="224"/>
      <c r="D241" s="225" t="s">
        <v>133</v>
      </c>
      <c r="E241" s="226" t="s">
        <v>28</v>
      </c>
      <c r="F241" s="227" t="s">
        <v>465</v>
      </c>
      <c r="G241" s="224"/>
      <c r="H241" s="228">
        <v>7</v>
      </c>
      <c r="I241" s="229"/>
      <c r="J241" s="224"/>
      <c r="K241" s="224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133</v>
      </c>
      <c r="AU241" s="234" t="s">
        <v>84</v>
      </c>
      <c r="AV241" s="13" t="s">
        <v>84</v>
      </c>
      <c r="AW241" s="13" t="s">
        <v>35</v>
      </c>
      <c r="AX241" s="13" t="s">
        <v>74</v>
      </c>
      <c r="AY241" s="234" t="s">
        <v>122</v>
      </c>
    </row>
    <row r="242" s="14" customFormat="1">
      <c r="A242" s="14"/>
      <c r="B242" s="235"/>
      <c r="C242" s="236"/>
      <c r="D242" s="225" t="s">
        <v>133</v>
      </c>
      <c r="E242" s="237" t="s">
        <v>28</v>
      </c>
      <c r="F242" s="238" t="s">
        <v>136</v>
      </c>
      <c r="G242" s="236"/>
      <c r="H242" s="239">
        <v>7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133</v>
      </c>
      <c r="AU242" s="245" t="s">
        <v>84</v>
      </c>
      <c r="AV242" s="14" t="s">
        <v>129</v>
      </c>
      <c r="AW242" s="14" t="s">
        <v>35</v>
      </c>
      <c r="AX242" s="14" t="s">
        <v>82</v>
      </c>
      <c r="AY242" s="245" t="s">
        <v>122</v>
      </c>
    </row>
    <row r="243" s="2" customFormat="1" ht="16.5" customHeight="1">
      <c r="A243" s="39"/>
      <c r="B243" s="40"/>
      <c r="C243" s="205" t="s">
        <v>466</v>
      </c>
      <c r="D243" s="205" t="s">
        <v>124</v>
      </c>
      <c r="E243" s="206" t="s">
        <v>467</v>
      </c>
      <c r="F243" s="207" t="s">
        <v>468</v>
      </c>
      <c r="G243" s="208" t="s">
        <v>263</v>
      </c>
      <c r="H243" s="209">
        <v>34</v>
      </c>
      <c r="I243" s="210"/>
      <c r="J243" s="211">
        <f>ROUND(I243*H243,2)</f>
        <v>0</v>
      </c>
      <c r="K243" s="207" t="s">
        <v>28</v>
      </c>
      <c r="L243" s="45"/>
      <c r="M243" s="212" t="s">
        <v>28</v>
      </c>
      <c r="N243" s="213" t="s">
        <v>45</v>
      </c>
      <c r="O243" s="85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129</v>
      </c>
      <c r="AT243" s="216" t="s">
        <v>124</v>
      </c>
      <c r="AU243" s="216" t="s">
        <v>84</v>
      </c>
      <c r="AY243" s="18" t="s">
        <v>122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82</v>
      </c>
      <c r="BK243" s="217">
        <f>ROUND(I243*H243,2)</f>
        <v>0</v>
      </c>
      <c r="BL243" s="18" t="s">
        <v>129</v>
      </c>
      <c r="BM243" s="216" t="s">
        <v>469</v>
      </c>
    </row>
    <row r="244" s="13" customFormat="1">
      <c r="A244" s="13"/>
      <c r="B244" s="223"/>
      <c r="C244" s="224"/>
      <c r="D244" s="225" t="s">
        <v>133</v>
      </c>
      <c r="E244" s="226" t="s">
        <v>28</v>
      </c>
      <c r="F244" s="227" t="s">
        <v>470</v>
      </c>
      <c r="G244" s="224"/>
      <c r="H244" s="228">
        <v>6</v>
      </c>
      <c r="I244" s="229"/>
      <c r="J244" s="224"/>
      <c r="K244" s="224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133</v>
      </c>
      <c r="AU244" s="234" t="s">
        <v>84</v>
      </c>
      <c r="AV244" s="13" t="s">
        <v>84</v>
      </c>
      <c r="AW244" s="13" t="s">
        <v>35</v>
      </c>
      <c r="AX244" s="13" t="s">
        <v>74</v>
      </c>
      <c r="AY244" s="234" t="s">
        <v>122</v>
      </c>
    </row>
    <row r="245" s="13" customFormat="1">
      <c r="A245" s="13"/>
      <c r="B245" s="223"/>
      <c r="C245" s="224"/>
      <c r="D245" s="225" t="s">
        <v>133</v>
      </c>
      <c r="E245" s="226" t="s">
        <v>28</v>
      </c>
      <c r="F245" s="227" t="s">
        <v>471</v>
      </c>
      <c r="G245" s="224"/>
      <c r="H245" s="228">
        <v>6</v>
      </c>
      <c r="I245" s="229"/>
      <c r="J245" s="224"/>
      <c r="K245" s="224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133</v>
      </c>
      <c r="AU245" s="234" t="s">
        <v>84</v>
      </c>
      <c r="AV245" s="13" t="s">
        <v>84</v>
      </c>
      <c r="AW245" s="13" t="s">
        <v>35</v>
      </c>
      <c r="AX245" s="13" t="s">
        <v>74</v>
      </c>
      <c r="AY245" s="234" t="s">
        <v>122</v>
      </c>
    </row>
    <row r="246" s="13" customFormat="1">
      <c r="A246" s="13"/>
      <c r="B246" s="223"/>
      <c r="C246" s="224"/>
      <c r="D246" s="225" t="s">
        <v>133</v>
      </c>
      <c r="E246" s="226" t="s">
        <v>28</v>
      </c>
      <c r="F246" s="227" t="s">
        <v>472</v>
      </c>
      <c r="G246" s="224"/>
      <c r="H246" s="228">
        <v>6</v>
      </c>
      <c r="I246" s="229"/>
      <c r="J246" s="224"/>
      <c r="K246" s="224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133</v>
      </c>
      <c r="AU246" s="234" t="s">
        <v>84</v>
      </c>
      <c r="AV246" s="13" t="s">
        <v>84</v>
      </c>
      <c r="AW246" s="13" t="s">
        <v>35</v>
      </c>
      <c r="AX246" s="13" t="s">
        <v>74</v>
      </c>
      <c r="AY246" s="234" t="s">
        <v>122</v>
      </c>
    </row>
    <row r="247" s="13" customFormat="1">
      <c r="A247" s="13"/>
      <c r="B247" s="223"/>
      <c r="C247" s="224"/>
      <c r="D247" s="225" t="s">
        <v>133</v>
      </c>
      <c r="E247" s="226" t="s">
        <v>28</v>
      </c>
      <c r="F247" s="227" t="s">
        <v>473</v>
      </c>
      <c r="G247" s="224"/>
      <c r="H247" s="228">
        <v>5</v>
      </c>
      <c r="I247" s="229"/>
      <c r="J247" s="224"/>
      <c r="K247" s="224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133</v>
      </c>
      <c r="AU247" s="234" t="s">
        <v>84</v>
      </c>
      <c r="AV247" s="13" t="s">
        <v>84</v>
      </c>
      <c r="AW247" s="13" t="s">
        <v>35</v>
      </c>
      <c r="AX247" s="13" t="s">
        <v>74</v>
      </c>
      <c r="AY247" s="234" t="s">
        <v>122</v>
      </c>
    </row>
    <row r="248" s="13" customFormat="1">
      <c r="A248" s="13"/>
      <c r="B248" s="223"/>
      <c r="C248" s="224"/>
      <c r="D248" s="225" t="s">
        <v>133</v>
      </c>
      <c r="E248" s="226" t="s">
        <v>28</v>
      </c>
      <c r="F248" s="227" t="s">
        <v>474</v>
      </c>
      <c r="G248" s="224"/>
      <c r="H248" s="228">
        <v>6</v>
      </c>
      <c r="I248" s="229"/>
      <c r="J248" s="224"/>
      <c r="K248" s="224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133</v>
      </c>
      <c r="AU248" s="234" t="s">
        <v>84</v>
      </c>
      <c r="AV248" s="13" t="s">
        <v>84</v>
      </c>
      <c r="AW248" s="13" t="s">
        <v>35</v>
      </c>
      <c r="AX248" s="13" t="s">
        <v>74</v>
      </c>
      <c r="AY248" s="234" t="s">
        <v>122</v>
      </c>
    </row>
    <row r="249" s="13" customFormat="1">
      <c r="A249" s="13"/>
      <c r="B249" s="223"/>
      <c r="C249" s="224"/>
      <c r="D249" s="225" t="s">
        <v>133</v>
      </c>
      <c r="E249" s="226" t="s">
        <v>28</v>
      </c>
      <c r="F249" s="227" t="s">
        <v>475</v>
      </c>
      <c r="G249" s="224"/>
      <c r="H249" s="228">
        <v>5</v>
      </c>
      <c r="I249" s="229"/>
      <c r="J249" s="224"/>
      <c r="K249" s="224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133</v>
      </c>
      <c r="AU249" s="234" t="s">
        <v>84</v>
      </c>
      <c r="AV249" s="13" t="s">
        <v>84</v>
      </c>
      <c r="AW249" s="13" t="s">
        <v>35</v>
      </c>
      <c r="AX249" s="13" t="s">
        <v>74</v>
      </c>
      <c r="AY249" s="234" t="s">
        <v>122</v>
      </c>
    </row>
    <row r="250" s="14" customFormat="1">
      <c r="A250" s="14"/>
      <c r="B250" s="235"/>
      <c r="C250" s="236"/>
      <c r="D250" s="225" t="s">
        <v>133</v>
      </c>
      <c r="E250" s="237" t="s">
        <v>28</v>
      </c>
      <c r="F250" s="238" t="s">
        <v>136</v>
      </c>
      <c r="G250" s="236"/>
      <c r="H250" s="239">
        <v>34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133</v>
      </c>
      <c r="AU250" s="245" t="s">
        <v>84</v>
      </c>
      <c r="AV250" s="14" t="s">
        <v>129</v>
      </c>
      <c r="AW250" s="14" t="s">
        <v>35</v>
      </c>
      <c r="AX250" s="14" t="s">
        <v>82</v>
      </c>
      <c r="AY250" s="245" t="s">
        <v>122</v>
      </c>
    </row>
    <row r="251" s="12" customFormat="1" ht="22.8" customHeight="1">
      <c r="A251" s="12"/>
      <c r="B251" s="189"/>
      <c r="C251" s="190"/>
      <c r="D251" s="191" t="s">
        <v>73</v>
      </c>
      <c r="E251" s="203" t="s">
        <v>476</v>
      </c>
      <c r="F251" s="203" t="s">
        <v>477</v>
      </c>
      <c r="G251" s="190"/>
      <c r="H251" s="190"/>
      <c r="I251" s="193"/>
      <c r="J251" s="204">
        <f>BK251</f>
        <v>0</v>
      </c>
      <c r="K251" s="190"/>
      <c r="L251" s="195"/>
      <c r="M251" s="196"/>
      <c r="N251" s="197"/>
      <c r="O251" s="197"/>
      <c r="P251" s="198">
        <f>SUM(P252:P255)</f>
        <v>0</v>
      </c>
      <c r="Q251" s="197"/>
      <c r="R251" s="198">
        <f>SUM(R252:R255)</f>
        <v>0</v>
      </c>
      <c r="S251" s="197"/>
      <c r="T251" s="199">
        <f>SUM(T252:T255)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0" t="s">
        <v>82</v>
      </c>
      <c r="AT251" s="201" t="s">
        <v>73</v>
      </c>
      <c r="AU251" s="201" t="s">
        <v>82</v>
      </c>
      <c r="AY251" s="200" t="s">
        <v>122</v>
      </c>
      <c r="BK251" s="202">
        <f>SUM(BK252:BK255)</f>
        <v>0</v>
      </c>
    </row>
    <row r="252" s="2" customFormat="1" ht="24.15" customHeight="1">
      <c r="A252" s="39"/>
      <c r="B252" s="40"/>
      <c r="C252" s="205" t="s">
        <v>478</v>
      </c>
      <c r="D252" s="205" t="s">
        <v>124</v>
      </c>
      <c r="E252" s="206" t="s">
        <v>479</v>
      </c>
      <c r="F252" s="207" t="s">
        <v>480</v>
      </c>
      <c r="G252" s="208" t="s">
        <v>273</v>
      </c>
      <c r="H252" s="209">
        <v>2.335</v>
      </c>
      <c r="I252" s="210"/>
      <c r="J252" s="211">
        <f>ROUND(I252*H252,2)</f>
        <v>0</v>
      </c>
      <c r="K252" s="207" t="s">
        <v>128</v>
      </c>
      <c r="L252" s="45"/>
      <c r="M252" s="212" t="s">
        <v>28</v>
      </c>
      <c r="N252" s="213" t="s">
        <v>45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129</v>
      </c>
      <c r="AT252" s="216" t="s">
        <v>124</v>
      </c>
      <c r="AU252" s="216" t="s">
        <v>84</v>
      </c>
      <c r="AY252" s="18" t="s">
        <v>122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82</v>
      </c>
      <c r="BK252" s="217">
        <f>ROUND(I252*H252,2)</f>
        <v>0</v>
      </c>
      <c r="BL252" s="18" t="s">
        <v>129</v>
      </c>
      <c r="BM252" s="216" t="s">
        <v>481</v>
      </c>
    </row>
    <row r="253" s="2" customFormat="1">
      <c r="A253" s="39"/>
      <c r="B253" s="40"/>
      <c r="C253" s="41"/>
      <c r="D253" s="218" t="s">
        <v>131</v>
      </c>
      <c r="E253" s="41"/>
      <c r="F253" s="219" t="s">
        <v>482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131</v>
      </c>
      <c r="AU253" s="18" t="s">
        <v>84</v>
      </c>
    </row>
    <row r="254" s="2" customFormat="1" ht="24.15" customHeight="1">
      <c r="A254" s="39"/>
      <c r="B254" s="40"/>
      <c r="C254" s="205" t="s">
        <v>483</v>
      </c>
      <c r="D254" s="205" t="s">
        <v>124</v>
      </c>
      <c r="E254" s="206" t="s">
        <v>484</v>
      </c>
      <c r="F254" s="207" t="s">
        <v>485</v>
      </c>
      <c r="G254" s="208" t="s">
        <v>273</v>
      </c>
      <c r="H254" s="209">
        <v>2.335</v>
      </c>
      <c r="I254" s="210"/>
      <c r="J254" s="211">
        <f>ROUND(I254*H254,2)</f>
        <v>0</v>
      </c>
      <c r="K254" s="207" t="s">
        <v>128</v>
      </c>
      <c r="L254" s="45"/>
      <c r="M254" s="212" t="s">
        <v>28</v>
      </c>
      <c r="N254" s="213" t="s">
        <v>45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129</v>
      </c>
      <c r="AT254" s="216" t="s">
        <v>124</v>
      </c>
      <c r="AU254" s="216" t="s">
        <v>84</v>
      </c>
      <c r="AY254" s="18" t="s">
        <v>122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82</v>
      </c>
      <c r="BK254" s="217">
        <f>ROUND(I254*H254,2)</f>
        <v>0</v>
      </c>
      <c r="BL254" s="18" t="s">
        <v>129</v>
      </c>
      <c r="BM254" s="216" t="s">
        <v>486</v>
      </c>
    </row>
    <row r="255" s="2" customFormat="1">
      <c r="A255" s="39"/>
      <c r="B255" s="40"/>
      <c r="C255" s="41"/>
      <c r="D255" s="218" t="s">
        <v>131</v>
      </c>
      <c r="E255" s="41"/>
      <c r="F255" s="219" t="s">
        <v>487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131</v>
      </c>
      <c r="AU255" s="18" t="s">
        <v>84</v>
      </c>
    </row>
    <row r="256" s="12" customFormat="1" ht="25.92" customHeight="1">
      <c r="A256" s="12"/>
      <c r="B256" s="189"/>
      <c r="C256" s="190"/>
      <c r="D256" s="191" t="s">
        <v>73</v>
      </c>
      <c r="E256" s="192" t="s">
        <v>229</v>
      </c>
      <c r="F256" s="192" t="s">
        <v>488</v>
      </c>
      <c r="G256" s="190"/>
      <c r="H256" s="190"/>
      <c r="I256" s="193"/>
      <c r="J256" s="194">
        <f>BK256</f>
        <v>0</v>
      </c>
      <c r="K256" s="190"/>
      <c r="L256" s="195"/>
      <c r="M256" s="196"/>
      <c r="N256" s="197"/>
      <c r="O256" s="197"/>
      <c r="P256" s="198">
        <f>P257</f>
        <v>0</v>
      </c>
      <c r="Q256" s="197"/>
      <c r="R256" s="198">
        <f>R257</f>
        <v>0.0092800000000000001</v>
      </c>
      <c r="S256" s="197"/>
      <c r="T256" s="199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0" t="s">
        <v>141</v>
      </c>
      <c r="AT256" s="201" t="s">
        <v>73</v>
      </c>
      <c r="AU256" s="201" t="s">
        <v>74</v>
      </c>
      <c r="AY256" s="200" t="s">
        <v>122</v>
      </c>
      <c r="BK256" s="202">
        <f>BK257</f>
        <v>0</v>
      </c>
    </row>
    <row r="257" s="12" customFormat="1" ht="22.8" customHeight="1">
      <c r="A257" s="12"/>
      <c r="B257" s="189"/>
      <c r="C257" s="190"/>
      <c r="D257" s="191" t="s">
        <v>73</v>
      </c>
      <c r="E257" s="203" t="s">
        <v>489</v>
      </c>
      <c r="F257" s="203" t="s">
        <v>490</v>
      </c>
      <c r="G257" s="190"/>
      <c r="H257" s="190"/>
      <c r="I257" s="193"/>
      <c r="J257" s="204">
        <f>BK257</f>
        <v>0</v>
      </c>
      <c r="K257" s="190"/>
      <c r="L257" s="195"/>
      <c r="M257" s="196"/>
      <c r="N257" s="197"/>
      <c r="O257" s="197"/>
      <c r="P257" s="198">
        <f>SUM(P258:P273)</f>
        <v>0</v>
      </c>
      <c r="Q257" s="197"/>
      <c r="R257" s="198">
        <f>SUM(R258:R273)</f>
        <v>0.0092800000000000001</v>
      </c>
      <c r="S257" s="197"/>
      <c r="T257" s="199">
        <f>SUM(T258:T273)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0" t="s">
        <v>141</v>
      </c>
      <c r="AT257" s="201" t="s">
        <v>73</v>
      </c>
      <c r="AU257" s="201" t="s">
        <v>82</v>
      </c>
      <c r="AY257" s="200" t="s">
        <v>122</v>
      </c>
      <c r="BK257" s="202">
        <f>SUM(BK258:BK273)</f>
        <v>0</v>
      </c>
    </row>
    <row r="258" s="2" customFormat="1" ht="21.75" customHeight="1">
      <c r="A258" s="39"/>
      <c r="B258" s="40"/>
      <c r="C258" s="205" t="s">
        <v>491</v>
      </c>
      <c r="D258" s="205" t="s">
        <v>124</v>
      </c>
      <c r="E258" s="206" t="s">
        <v>492</v>
      </c>
      <c r="F258" s="207" t="s">
        <v>493</v>
      </c>
      <c r="G258" s="208" t="s">
        <v>263</v>
      </c>
      <c r="H258" s="209">
        <v>1</v>
      </c>
      <c r="I258" s="210"/>
      <c r="J258" s="211">
        <f>ROUND(I258*H258,2)</f>
        <v>0</v>
      </c>
      <c r="K258" s="207" t="s">
        <v>128</v>
      </c>
      <c r="L258" s="45"/>
      <c r="M258" s="212" t="s">
        <v>28</v>
      </c>
      <c r="N258" s="213" t="s">
        <v>45</v>
      </c>
      <c r="O258" s="85"/>
      <c r="P258" s="214">
        <f>O258*H258</f>
        <v>0</v>
      </c>
      <c r="Q258" s="214">
        <v>0.00021000000000000001</v>
      </c>
      <c r="R258" s="214">
        <f>Q258*H258</f>
        <v>0.00021000000000000001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494</v>
      </c>
      <c r="AT258" s="216" t="s">
        <v>124</v>
      </c>
      <c r="AU258" s="216" t="s">
        <v>84</v>
      </c>
      <c r="AY258" s="18" t="s">
        <v>122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82</v>
      </c>
      <c r="BK258" s="217">
        <f>ROUND(I258*H258,2)</f>
        <v>0</v>
      </c>
      <c r="BL258" s="18" t="s">
        <v>494</v>
      </c>
      <c r="BM258" s="216" t="s">
        <v>495</v>
      </c>
    </row>
    <row r="259" s="2" customFormat="1">
      <c r="A259" s="39"/>
      <c r="B259" s="40"/>
      <c r="C259" s="41"/>
      <c r="D259" s="218" t="s">
        <v>131</v>
      </c>
      <c r="E259" s="41"/>
      <c r="F259" s="219" t="s">
        <v>496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131</v>
      </c>
      <c r="AU259" s="18" t="s">
        <v>84</v>
      </c>
    </row>
    <row r="260" s="13" customFormat="1">
      <c r="A260" s="13"/>
      <c r="B260" s="223"/>
      <c r="C260" s="224"/>
      <c r="D260" s="225" t="s">
        <v>133</v>
      </c>
      <c r="E260" s="226" t="s">
        <v>28</v>
      </c>
      <c r="F260" s="227" t="s">
        <v>497</v>
      </c>
      <c r="G260" s="224"/>
      <c r="H260" s="228">
        <v>1</v>
      </c>
      <c r="I260" s="229"/>
      <c r="J260" s="224"/>
      <c r="K260" s="224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133</v>
      </c>
      <c r="AU260" s="234" t="s">
        <v>84</v>
      </c>
      <c r="AV260" s="13" t="s">
        <v>84</v>
      </c>
      <c r="AW260" s="13" t="s">
        <v>35</v>
      </c>
      <c r="AX260" s="13" t="s">
        <v>74</v>
      </c>
      <c r="AY260" s="234" t="s">
        <v>122</v>
      </c>
    </row>
    <row r="261" s="14" customFormat="1">
      <c r="A261" s="14"/>
      <c r="B261" s="235"/>
      <c r="C261" s="236"/>
      <c r="D261" s="225" t="s">
        <v>133</v>
      </c>
      <c r="E261" s="237" t="s">
        <v>28</v>
      </c>
      <c r="F261" s="238" t="s">
        <v>136</v>
      </c>
      <c r="G261" s="236"/>
      <c r="H261" s="239">
        <v>1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133</v>
      </c>
      <c r="AU261" s="245" t="s">
        <v>84</v>
      </c>
      <c r="AV261" s="14" t="s">
        <v>129</v>
      </c>
      <c r="AW261" s="14" t="s">
        <v>35</v>
      </c>
      <c r="AX261" s="14" t="s">
        <v>82</v>
      </c>
      <c r="AY261" s="245" t="s">
        <v>122</v>
      </c>
    </row>
    <row r="262" s="2" customFormat="1" ht="16.5" customHeight="1">
      <c r="A262" s="39"/>
      <c r="B262" s="40"/>
      <c r="C262" s="249" t="s">
        <v>498</v>
      </c>
      <c r="D262" s="249" t="s">
        <v>229</v>
      </c>
      <c r="E262" s="250" t="s">
        <v>499</v>
      </c>
      <c r="F262" s="251" t="s">
        <v>500</v>
      </c>
      <c r="G262" s="252" t="s">
        <v>263</v>
      </c>
      <c r="H262" s="253">
        <v>1</v>
      </c>
      <c r="I262" s="254"/>
      <c r="J262" s="255">
        <f>ROUND(I262*H262,2)</f>
        <v>0</v>
      </c>
      <c r="K262" s="251" t="s">
        <v>28</v>
      </c>
      <c r="L262" s="256"/>
      <c r="M262" s="257" t="s">
        <v>28</v>
      </c>
      <c r="N262" s="258" t="s">
        <v>45</v>
      </c>
      <c r="O262" s="85"/>
      <c r="P262" s="214">
        <f>O262*H262</f>
        <v>0</v>
      </c>
      <c r="Q262" s="214">
        <v>0.0044000000000000003</v>
      </c>
      <c r="R262" s="214">
        <f>Q262*H262</f>
        <v>0.0044000000000000003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501</v>
      </c>
      <c r="AT262" s="216" t="s">
        <v>229</v>
      </c>
      <c r="AU262" s="216" t="s">
        <v>84</v>
      </c>
      <c r="AY262" s="18" t="s">
        <v>122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82</v>
      </c>
      <c r="BK262" s="217">
        <f>ROUND(I262*H262,2)</f>
        <v>0</v>
      </c>
      <c r="BL262" s="18" t="s">
        <v>494</v>
      </c>
      <c r="BM262" s="216" t="s">
        <v>502</v>
      </c>
    </row>
    <row r="263" s="13" customFormat="1">
      <c r="A263" s="13"/>
      <c r="B263" s="223"/>
      <c r="C263" s="224"/>
      <c r="D263" s="225" t="s">
        <v>133</v>
      </c>
      <c r="E263" s="226" t="s">
        <v>28</v>
      </c>
      <c r="F263" s="227" t="s">
        <v>82</v>
      </c>
      <c r="G263" s="224"/>
      <c r="H263" s="228">
        <v>1</v>
      </c>
      <c r="I263" s="229"/>
      <c r="J263" s="224"/>
      <c r="K263" s="224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133</v>
      </c>
      <c r="AU263" s="234" t="s">
        <v>84</v>
      </c>
      <c r="AV263" s="13" t="s">
        <v>84</v>
      </c>
      <c r="AW263" s="13" t="s">
        <v>35</v>
      </c>
      <c r="AX263" s="13" t="s">
        <v>74</v>
      </c>
      <c r="AY263" s="234" t="s">
        <v>122</v>
      </c>
    </row>
    <row r="264" s="14" customFormat="1">
      <c r="A264" s="14"/>
      <c r="B264" s="235"/>
      <c r="C264" s="236"/>
      <c r="D264" s="225" t="s">
        <v>133</v>
      </c>
      <c r="E264" s="237" t="s">
        <v>28</v>
      </c>
      <c r="F264" s="238" t="s">
        <v>136</v>
      </c>
      <c r="G264" s="236"/>
      <c r="H264" s="239">
        <v>1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133</v>
      </c>
      <c r="AU264" s="245" t="s">
        <v>84</v>
      </c>
      <c r="AV264" s="14" t="s">
        <v>129</v>
      </c>
      <c r="AW264" s="14" t="s">
        <v>35</v>
      </c>
      <c r="AX264" s="14" t="s">
        <v>82</v>
      </c>
      <c r="AY264" s="245" t="s">
        <v>122</v>
      </c>
    </row>
    <row r="265" s="2" customFormat="1" ht="16.5" customHeight="1">
      <c r="A265" s="39"/>
      <c r="B265" s="40"/>
      <c r="C265" s="205" t="s">
        <v>503</v>
      </c>
      <c r="D265" s="205" t="s">
        <v>124</v>
      </c>
      <c r="E265" s="206" t="s">
        <v>504</v>
      </c>
      <c r="F265" s="207" t="s">
        <v>505</v>
      </c>
      <c r="G265" s="208" t="s">
        <v>263</v>
      </c>
      <c r="H265" s="209">
        <v>1</v>
      </c>
      <c r="I265" s="210"/>
      <c r="J265" s="211">
        <f>ROUND(I265*H265,2)</f>
        <v>0</v>
      </c>
      <c r="K265" s="207" t="s">
        <v>128</v>
      </c>
      <c r="L265" s="45"/>
      <c r="M265" s="212" t="s">
        <v>28</v>
      </c>
      <c r="N265" s="213" t="s">
        <v>45</v>
      </c>
      <c r="O265" s="85"/>
      <c r="P265" s="214">
        <f>O265*H265</f>
        <v>0</v>
      </c>
      <c r="Q265" s="214">
        <v>0.00011</v>
      </c>
      <c r="R265" s="214">
        <f>Q265*H265</f>
        <v>0.00011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494</v>
      </c>
      <c r="AT265" s="216" t="s">
        <v>124</v>
      </c>
      <c r="AU265" s="216" t="s">
        <v>84</v>
      </c>
      <c r="AY265" s="18" t="s">
        <v>122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82</v>
      </c>
      <c r="BK265" s="217">
        <f>ROUND(I265*H265,2)</f>
        <v>0</v>
      </c>
      <c r="BL265" s="18" t="s">
        <v>494</v>
      </c>
      <c r="BM265" s="216" t="s">
        <v>506</v>
      </c>
    </row>
    <row r="266" s="2" customFormat="1">
      <c r="A266" s="39"/>
      <c r="B266" s="40"/>
      <c r="C266" s="41"/>
      <c r="D266" s="218" t="s">
        <v>131</v>
      </c>
      <c r="E266" s="41"/>
      <c r="F266" s="219" t="s">
        <v>507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131</v>
      </c>
      <c r="AU266" s="18" t="s">
        <v>84</v>
      </c>
    </row>
    <row r="267" s="13" customFormat="1">
      <c r="A267" s="13"/>
      <c r="B267" s="223"/>
      <c r="C267" s="224"/>
      <c r="D267" s="225" t="s">
        <v>133</v>
      </c>
      <c r="E267" s="226" t="s">
        <v>28</v>
      </c>
      <c r="F267" s="227" t="s">
        <v>508</v>
      </c>
      <c r="G267" s="224"/>
      <c r="H267" s="228">
        <v>1</v>
      </c>
      <c r="I267" s="229"/>
      <c r="J267" s="224"/>
      <c r="K267" s="224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133</v>
      </c>
      <c r="AU267" s="234" t="s">
        <v>84</v>
      </c>
      <c r="AV267" s="13" t="s">
        <v>84</v>
      </c>
      <c r="AW267" s="13" t="s">
        <v>35</v>
      </c>
      <c r="AX267" s="13" t="s">
        <v>74</v>
      </c>
      <c r="AY267" s="234" t="s">
        <v>122</v>
      </c>
    </row>
    <row r="268" s="14" customFormat="1">
      <c r="A268" s="14"/>
      <c r="B268" s="235"/>
      <c r="C268" s="236"/>
      <c r="D268" s="225" t="s">
        <v>133</v>
      </c>
      <c r="E268" s="237" t="s">
        <v>28</v>
      </c>
      <c r="F268" s="238" t="s">
        <v>136</v>
      </c>
      <c r="G268" s="236"/>
      <c r="H268" s="239">
        <v>1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133</v>
      </c>
      <c r="AU268" s="245" t="s">
        <v>84</v>
      </c>
      <c r="AV268" s="14" t="s">
        <v>129</v>
      </c>
      <c r="AW268" s="14" t="s">
        <v>35</v>
      </c>
      <c r="AX268" s="14" t="s">
        <v>82</v>
      </c>
      <c r="AY268" s="245" t="s">
        <v>122</v>
      </c>
    </row>
    <row r="269" s="2" customFormat="1" ht="24.15" customHeight="1">
      <c r="A269" s="39"/>
      <c r="B269" s="40"/>
      <c r="C269" s="205" t="s">
        <v>509</v>
      </c>
      <c r="D269" s="205" t="s">
        <v>124</v>
      </c>
      <c r="E269" s="206" t="s">
        <v>510</v>
      </c>
      <c r="F269" s="207" t="s">
        <v>511</v>
      </c>
      <c r="G269" s="208" t="s">
        <v>263</v>
      </c>
      <c r="H269" s="209">
        <v>4</v>
      </c>
      <c r="I269" s="210"/>
      <c r="J269" s="211">
        <f>ROUND(I269*H269,2)</f>
        <v>0</v>
      </c>
      <c r="K269" s="207" t="s">
        <v>128</v>
      </c>
      <c r="L269" s="45"/>
      <c r="M269" s="212" t="s">
        <v>28</v>
      </c>
      <c r="N269" s="213" t="s">
        <v>45</v>
      </c>
      <c r="O269" s="85"/>
      <c r="P269" s="214">
        <f>O269*H269</f>
        <v>0</v>
      </c>
      <c r="Q269" s="214">
        <v>0.00114</v>
      </c>
      <c r="R269" s="214">
        <f>Q269*H269</f>
        <v>0.0045599999999999998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494</v>
      </c>
      <c r="AT269" s="216" t="s">
        <v>124</v>
      </c>
      <c r="AU269" s="216" t="s">
        <v>84</v>
      </c>
      <c r="AY269" s="18" t="s">
        <v>122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82</v>
      </c>
      <c r="BK269" s="217">
        <f>ROUND(I269*H269,2)</f>
        <v>0</v>
      </c>
      <c r="BL269" s="18" t="s">
        <v>494</v>
      </c>
      <c r="BM269" s="216" t="s">
        <v>512</v>
      </c>
    </row>
    <row r="270" s="2" customFormat="1">
      <c r="A270" s="39"/>
      <c r="B270" s="40"/>
      <c r="C270" s="41"/>
      <c r="D270" s="218" t="s">
        <v>131</v>
      </c>
      <c r="E270" s="41"/>
      <c r="F270" s="219" t="s">
        <v>513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131</v>
      </c>
      <c r="AU270" s="18" t="s">
        <v>84</v>
      </c>
    </row>
    <row r="271" s="13" customFormat="1">
      <c r="A271" s="13"/>
      <c r="B271" s="223"/>
      <c r="C271" s="224"/>
      <c r="D271" s="225" t="s">
        <v>133</v>
      </c>
      <c r="E271" s="226" t="s">
        <v>28</v>
      </c>
      <c r="F271" s="227" t="s">
        <v>514</v>
      </c>
      <c r="G271" s="224"/>
      <c r="H271" s="228">
        <v>2</v>
      </c>
      <c r="I271" s="229"/>
      <c r="J271" s="224"/>
      <c r="K271" s="224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133</v>
      </c>
      <c r="AU271" s="234" t="s">
        <v>84</v>
      </c>
      <c r="AV271" s="13" t="s">
        <v>84</v>
      </c>
      <c r="AW271" s="13" t="s">
        <v>35</v>
      </c>
      <c r="AX271" s="13" t="s">
        <v>74</v>
      </c>
      <c r="AY271" s="234" t="s">
        <v>122</v>
      </c>
    </row>
    <row r="272" s="13" customFormat="1">
      <c r="A272" s="13"/>
      <c r="B272" s="223"/>
      <c r="C272" s="224"/>
      <c r="D272" s="225" t="s">
        <v>133</v>
      </c>
      <c r="E272" s="226" t="s">
        <v>28</v>
      </c>
      <c r="F272" s="227" t="s">
        <v>515</v>
      </c>
      <c r="G272" s="224"/>
      <c r="H272" s="228">
        <v>2</v>
      </c>
      <c r="I272" s="229"/>
      <c r="J272" s="224"/>
      <c r="K272" s="224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133</v>
      </c>
      <c r="AU272" s="234" t="s">
        <v>84</v>
      </c>
      <c r="AV272" s="13" t="s">
        <v>84</v>
      </c>
      <c r="AW272" s="13" t="s">
        <v>35</v>
      </c>
      <c r="AX272" s="13" t="s">
        <v>74</v>
      </c>
      <c r="AY272" s="234" t="s">
        <v>122</v>
      </c>
    </row>
    <row r="273" s="14" customFormat="1">
      <c r="A273" s="14"/>
      <c r="B273" s="235"/>
      <c r="C273" s="236"/>
      <c r="D273" s="225" t="s">
        <v>133</v>
      </c>
      <c r="E273" s="237" t="s">
        <v>28</v>
      </c>
      <c r="F273" s="238" t="s">
        <v>136</v>
      </c>
      <c r="G273" s="236"/>
      <c r="H273" s="239">
        <v>4</v>
      </c>
      <c r="I273" s="240"/>
      <c r="J273" s="236"/>
      <c r="K273" s="236"/>
      <c r="L273" s="241"/>
      <c r="M273" s="246"/>
      <c r="N273" s="247"/>
      <c r="O273" s="247"/>
      <c r="P273" s="247"/>
      <c r="Q273" s="247"/>
      <c r="R273" s="247"/>
      <c r="S273" s="247"/>
      <c r="T273" s="24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133</v>
      </c>
      <c r="AU273" s="245" t="s">
        <v>84</v>
      </c>
      <c r="AV273" s="14" t="s">
        <v>129</v>
      </c>
      <c r="AW273" s="14" t="s">
        <v>35</v>
      </c>
      <c r="AX273" s="14" t="s">
        <v>82</v>
      </c>
      <c r="AY273" s="245" t="s">
        <v>122</v>
      </c>
    </row>
    <row r="274" s="2" customFormat="1" ht="6.96" customHeight="1">
      <c r="A274" s="39"/>
      <c r="B274" s="60"/>
      <c r="C274" s="61"/>
      <c r="D274" s="61"/>
      <c r="E274" s="61"/>
      <c r="F274" s="61"/>
      <c r="G274" s="61"/>
      <c r="H274" s="61"/>
      <c r="I274" s="61"/>
      <c r="J274" s="61"/>
      <c r="K274" s="61"/>
      <c r="L274" s="45"/>
      <c r="M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</row>
  </sheetData>
  <sheetProtection sheet="1" autoFilter="0" formatColumns="0" formatRows="0" objects="1" scenarios="1" spinCount="100000" saltValue="CwyBOhKArvyuW88S3mXeuwaNkJnUQAmPFPCpWt6sdCROP/0jIiv7QKvyZCIDI3Dj/MwF1pnnLcJ3ZqxxiGvIHw==" hashValue="sa2Hkqf4qgB8o2yhq0Dq7likzH1Y96hcDELEdgh2l9tBO97ddh1zHoM4WPKUgcz5yy5NUGYeQ66z+1f7zHibSQ==" algorithmName="SHA-512" password="CC35"/>
  <autoFilter ref="C85:K27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2/132251104"/>
    <hyperlink ref="F97" r:id="rId2" display="https://podminky.urs.cz/item/CS_URS_2025_02/162351103"/>
    <hyperlink ref="F104" r:id="rId3" display="https://podminky.urs.cz/item/CS_URS_2025_02/171251201"/>
    <hyperlink ref="F112" r:id="rId4" display="https://podminky.urs.cz/item/CS_URS_2025_02/211531111"/>
    <hyperlink ref="F123" r:id="rId5" display="https://podminky.urs.cz/item/CS_URS_2025_02/857262122"/>
    <hyperlink ref="F136" r:id="rId6" display="https://podminky.urs.cz/item/CS_URS_2025_02/857352122"/>
    <hyperlink ref="F143" r:id="rId7" display="https://podminky.urs.cz/item/CS_URS_2025_02/857372122"/>
    <hyperlink ref="F156" r:id="rId8" display="https://podminky.urs.cz/item/CS_URS_2025_02/871254301"/>
    <hyperlink ref="F163" r:id="rId9" display="https://podminky.urs.cz/item/CS_URS_2025_02/871264301"/>
    <hyperlink ref="F171" r:id="rId10" display="https://podminky.urs.cz/item/CS_URS_2025_02/871354302"/>
    <hyperlink ref="F178" r:id="rId11" display="https://podminky.urs.cz/item/CS_URS_2025_02/871374301"/>
    <hyperlink ref="F194" r:id="rId12" display="https://podminky.urs.cz/item/CS_URS_2025_02/877265210"/>
    <hyperlink ref="F201" r:id="rId13" display="https://podminky.urs.cz/item/CS_URS_2025_02/877265213"/>
    <hyperlink ref="F208" r:id="rId14" display="https://podminky.urs.cz/item/CS_URS_2025_02/877265218"/>
    <hyperlink ref="F215" r:id="rId15" display="https://podminky.urs.cz/item/CS_URS_2025_02/877355202"/>
    <hyperlink ref="F228" r:id="rId16" display="https://podminky.urs.cz/item/CS_URS_2025_02/877375201"/>
    <hyperlink ref="F253" r:id="rId17" display="https://podminky.urs.cz/item/CS_URS_2025_02/998276101"/>
    <hyperlink ref="F255" r:id="rId18" display="https://podminky.urs.cz/item/CS_URS_2025_02/998276124"/>
    <hyperlink ref="F259" r:id="rId19" display="https://podminky.urs.cz/item/CS_URS_2025_02/230023067"/>
    <hyperlink ref="F266" r:id="rId20" display="https://podminky.urs.cz/item/CS_URS_2025_02/230081066"/>
    <hyperlink ref="F270" r:id="rId21" display="https://podminky.urs.cz/item/CS_URS_2025_02/23008241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Rekultivace skládky TKO Štěpánovice - III. etapa - 2. část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516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23. 9. 2025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</v>
      </c>
      <c r="F15" s="39"/>
      <c r="G15" s="39"/>
      <c r="H15" s="39"/>
      <c r="I15" s="133" t="s">
        <v>30</v>
      </c>
      <c r="J15" s="137" t="s">
        <v>28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30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27</v>
      </c>
      <c r="J20" s="137" t="s">
        <v>28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30</v>
      </c>
      <c r="J21" s="137" t="s">
        <v>28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27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30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ROUND((SUM(BE82:BE192)),  2)</f>
        <v>0</v>
      </c>
      <c r="G33" s="39"/>
      <c r="H33" s="39"/>
      <c r="I33" s="149">
        <v>0.20999999999999999</v>
      </c>
      <c r="J33" s="148">
        <f>ROUND(((SUM(BE82:BE192))*I33),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ROUND((SUM(BF82:BF192)),  2)</f>
        <v>0</v>
      </c>
      <c r="G34" s="39"/>
      <c r="H34" s="39"/>
      <c r="I34" s="149">
        <v>0.12</v>
      </c>
      <c r="J34" s="148">
        <f>ROUND(((SUM(BF82:BF192))*I34),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ROUND((SUM(BG82:BG192)),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ROUND((SUM(BH82:BH192)),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ROUND((SUM(BI82:BI192)),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Rekultivace skládky TKO Štěpánovice - III. etapa - 2. část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04 - Biologická rekultivace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k. ú. Štěpánovice u Klatov, k. ú. Dehtín</v>
      </c>
      <c r="G52" s="41"/>
      <c r="H52" s="41"/>
      <c r="I52" s="33" t="s">
        <v>24</v>
      </c>
      <c r="J52" s="73" t="str">
        <f>IF(J12="","",J12)</f>
        <v>23. 9. 2025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26</v>
      </c>
      <c r="D54" s="41"/>
      <c r="E54" s="41"/>
      <c r="F54" s="28" t="str">
        <f>E15</f>
        <v xml:space="preserve">Odpadové hospodářství Klatovy, s. r. o., Klatovy </v>
      </c>
      <c r="G54" s="41"/>
      <c r="H54" s="41"/>
      <c r="I54" s="33" t="s">
        <v>33</v>
      </c>
      <c r="J54" s="37" t="str">
        <f>E21</f>
        <v>INTERPROJEKT ODPADY s. r. o., Praha 6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279</v>
      </c>
      <c r="E62" s="175"/>
      <c r="F62" s="175"/>
      <c r="G62" s="175"/>
      <c r="H62" s="175"/>
      <c r="I62" s="175"/>
      <c r="J62" s="176">
        <f>J190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107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Rekultivace skládky TKO Štěpánovice - III. etapa - 2. část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98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04 - Biologická rekultivace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22</v>
      </c>
      <c r="D76" s="41"/>
      <c r="E76" s="41"/>
      <c r="F76" s="28" t="str">
        <f>F12</f>
        <v>k. ú. Štěpánovice u Klatov, k. ú. Dehtín</v>
      </c>
      <c r="G76" s="41"/>
      <c r="H76" s="41"/>
      <c r="I76" s="33" t="s">
        <v>24</v>
      </c>
      <c r="J76" s="73" t="str">
        <f>IF(J12="","",J12)</f>
        <v>23. 9. 2025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40.05" customHeight="1">
      <c r="A78" s="39"/>
      <c r="B78" s="40"/>
      <c r="C78" s="33" t="s">
        <v>26</v>
      </c>
      <c r="D78" s="41"/>
      <c r="E78" s="41"/>
      <c r="F78" s="28" t="str">
        <f>E15</f>
        <v xml:space="preserve">Odpadové hospodářství Klatovy, s. r. o., Klatovy </v>
      </c>
      <c r="G78" s="41"/>
      <c r="H78" s="41"/>
      <c r="I78" s="33" t="s">
        <v>33</v>
      </c>
      <c r="J78" s="37" t="str">
        <f>E21</f>
        <v>INTERPROJEKT ODPADY s. r. o., Praha 6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31</v>
      </c>
      <c r="D79" s="41"/>
      <c r="E79" s="41"/>
      <c r="F79" s="28" t="str">
        <f>IF(E18="","",E18)</f>
        <v>Vyplň údaj</v>
      </c>
      <c r="G79" s="41"/>
      <c r="H79" s="41"/>
      <c r="I79" s="33" t="s">
        <v>36</v>
      </c>
      <c r="J79" s="37" t="str">
        <f>E24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108</v>
      </c>
      <c r="D81" s="181" t="s">
        <v>59</v>
      </c>
      <c r="E81" s="181" t="s">
        <v>55</v>
      </c>
      <c r="F81" s="181" t="s">
        <v>56</v>
      </c>
      <c r="G81" s="181" t="s">
        <v>109</v>
      </c>
      <c r="H81" s="181" t="s">
        <v>110</v>
      </c>
      <c r="I81" s="181" t="s">
        <v>111</v>
      </c>
      <c r="J81" s="181" t="s">
        <v>102</v>
      </c>
      <c r="K81" s="182" t="s">
        <v>112</v>
      </c>
      <c r="L81" s="183"/>
      <c r="M81" s="93" t="s">
        <v>28</v>
      </c>
      <c r="N81" s="94" t="s">
        <v>44</v>
      </c>
      <c r="O81" s="94" t="s">
        <v>113</v>
      </c>
      <c r="P81" s="94" t="s">
        <v>114</v>
      </c>
      <c r="Q81" s="94" t="s">
        <v>115</v>
      </c>
      <c r="R81" s="94" t="s">
        <v>116</v>
      </c>
      <c r="S81" s="94" t="s">
        <v>117</v>
      </c>
      <c r="T81" s="95" t="s">
        <v>118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119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4.6177499999999991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73</v>
      </c>
      <c r="AU82" s="18" t="s">
        <v>103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73</v>
      </c>
      <c r="E83" s="192" t="s">
        <v>120</v>
      </c>
      <c r="F83" s="192" t="s">
        <v>121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P84+P190</f>
        <v>0</v>
      </c>
      <c r="Q83" s="197"/>
      <c r="R83" s="198">
        <f>R84+R190</f>
        <v>4.6177499999999991</v>
      </c>
      <c r="S83" s="197"/>
      <c r="T83" s="199">
        <f>T84+T190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82</v>
      </c>
      <c r="AT83" s="201" t="s">
        <v>73</v>
      </c>
      <c r="AU83" s="201" t="s">
        <v>74</v>
      </c>
      <c r="AY83" s="200" t="s">
        <v>122</v>
      </c>
      <c r="BK83" s="202">
        <f>BK84+BK190</f>
        <v>0</v>
      </c>
    </row>
    <row r="84" s="12" customFormat="1" ht="22.8" customHeight="1">
      <c r="A84" s="12"/>
      <c r="B84" s="189"/>
      <c r="C84" s="190"/>
      <c r="D84" s="191" t="s">
        <v>73</v>
      </c>
      <c r="E84" s="203" t="s">
        <v>82</v>
      </c>
      <c r="F84" s="203" t="s">
        <v>123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SUM(P85:P189)</f>
        <v>0</v>
      </c>
      <c r="Q84" s="197"/>
      <c r="R84" s="198">
        <f>SUM(R85:R189)</f>
        <v>4.6177499999999991</v>
      </c>
      <c r="S84" s="197"/>
      <c r="T84" s="199">
        <f>SUM(T85:T189)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82</v>
      </c>
      <c r="AT84" s="201" t="s">
        <v>73</v>
      </c>
      <c r="AU84" s="201" t="s">
        <v>82</v>
      </c>
      <c r="AY84" s="200" t="s">
        <v>122</v>
      </c>
      <c r="BK84" s="202">
        <f>SUM(BK85:BK189)</f>
        <v>0</v>
      </c>
    </row>
    <row r="85" s="2" customFormat="1" ht="16.5" customHeight="1">
      <c r="A85" s="39"/>
      <c r="B85" s="40"/>
      <c r="C85" s="205" t="s">
        <v>82</v>
      </c>
      <c r="D85" s="205" t="s">
        <v>124</v>
      </c>
      <c r="E85" s="206" t="s">
        <v>517</v>
      </c>
      <c r="F85" s="207" t="s">
        <v>518</v>
      </c>
      <c r="G85" s="208" t="s">
        <v>148</v>
      </c>
      <c r="H85" s="209">
        <v>23900</v>
      </c>
      <c r="I85" s="210"/>
      <c r="J85" s="211">
        <f>ROUND(I85*H85,2)</f>
        <v>0</v>
      </c>
      <c r="K85" s="207" t="s">
        <v>128</v>
      </c>
      <c r="L85" s="45"/>
      <c r="M85" s="212" t="s">
        <v>28</v>
      </c>
      <c r="N85" s="213" t="s">
        <v>45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129</v>
      </c>
      <c r="AT85" s="216" t="s">
        <v>124</v>
      </c>
      <c r="AU85" s="216" t="s">
        <v>84</v>
      </c>
      <c r="AY85" s="18" t="s">
        <v>122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82</v>
      </c>
      <c r="BK85" s="217">
        <f>ROUND(I85*H85,2)</f>
        <v>0</v>
      </c>
      <c r="BL85" s="18" t="s">
        <v>129</v>
      </c>
      <c r="BM85" s="216" t="s">
        <v>519</v>
      </c>
    </row>
    <row r="86" s="2" customFormat="1">
      <c r="A86" s="39"/>
      <c r="B86" s="40"/>
      <c r="C86" s="41"/>
      <c r="D86" s="218" t="s">
        <v>131</v>
      </c>
      <c r="E86" s="41"/>
      <c r="F86" s="219" t="s">
        <v>520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131</v>
      </c>
      <c r="AU86" s="18" t="s">
        <v>84</v>
      </c>
    </row>
    <row r="87" s="13" customFormat="1">
      <c r="A87" s="13"/>
      <c r="B87" s="223"/>
      <c r="C87" s="224"/>
      <c r="D87" s="225" t="s">
        <v>133</v>
      </c>
      <c r="E87" s="226" t="s">
        <v>28</v>
      </c>
      <c r="F87" s="227" t="s">
        <v>521</v>
      </c>
      <c r="G87" s="224"/>
      <c r="H87" s="228">
        <v>23900</v>
      </c>
      <c r="I87" s="229"/>
      <c r="J87" s="224"/>
      <c r="K87" s="224"/>
      <c r="L87" s="230"/>
      <c r="M87" s="231"/>
      <c r="N87" s="232"/>
      <c r="O87" s="232"/>
      <c r="P87" s="232"/>
      <c r="Q87" s="232"/>
      <c r="R87" s="232"/>
      <c r="S87" s="232"/>
      <c r="T87" s="23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4" t="s">
        <v>133</v>
      </c>
      <c r="AU87" s="234" t="s">
        <v>84</v>
      </c>
      <c r="AV87" s="13" t="s">
        <v>84</v>
      </c>
      <c r="AW87" s="13" t="s">
        <v>35</v>
      </c>
      <c r="AX87" s="13" t="s">
        <v>74</v>
      </c>
      <c r="AY87" s="234" t="s">
        <v>122</v>
      </c>
    </row>
    <row r="88" s="14" customFormat="1">
      <c r="A88" s="14"/>
      <c r="B88" s="235"/>
      <c r="C88" s="236"/>
      <c r="D88" s="225" t="s">
        <v>133</v>
      </c>
      <c r="E88" s="237" t="s">
        <v>28</v>
      </c>
      <c r="F88" s="238" t="s">
        <v>136</v>
      </c>
      <c r="G88" s="236"/>
      <c r="H88" s="239">
        <v>23900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5" t="s">
        <v>133</v>
      </c>
      <c r="AU88" s="245" t="s">
        <v>84</v>
      </c>
      <c r="AV88" s="14" t="s">
        <v>129</v>
      </c>
      <c r="AW88" s="14" t="s">
        <v>35</v>
      </c>
      <c r="AX88" s="14" t="s">
        <v>82</v>
      </c>
      <c r="AY88" s="245" t="s">
        <v>122</v>
      </c>
    </row>
    <row r="89" s="2" customFormat="1" ht="24.15" customHeight="1">
      <c r="A89" s="39"/>
      <c r="B89" s="40"/>
      <c r="C89" s="205" t="s">
        <v>84</v>
      </c>
      <c r="D89" s="205" t="s">
        <v>124</v>
      </c>
      <c r="E89" s="206" t="s">
        <v>522</v>
      </c>
      <c r="F89" s="207" t="s">
        <v>523</v>
      </c>
      <c r="G89" s="208" t="s">
        <v>148</v>
      </c>
      <c r="H89" s="209">
        <v>11950</v>
      </c>
      <c r="I89" s="210"/>
      <c r="J89" s="211">
        <f>ROUND(I89*H89,2)</f>
        <v>0</v>
      </c>
      <c r="K89" s="207" t="s">
        <v>128</v>
      </c>
      <c r="L89" s="45"/>
      <c r="M89" s="212" t="s">
        <v>28</v>
      </c>
      <c r="N89" s="213" t="s">
        <v>45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129</v>
      </c>
      <c r="AT89" s="216" t="s">
        <v>124</v>
      </c>
      <c r="AU89" s="216" t="s">
        <v>84</v>
      </c>
      <c r="AY89" s="18" t="s">
        <v>122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82</v>
      </c>
      <c r="BK89" s="217">
        <f>ROUND(I89*H89,2)</f>
        <v>0</v>
      </c>
      <c r="BL89" s="18" t="s">
        <v>129</v>
      </c>
      <c r="BM89" s="216" t="s">
        <v>524</v>
      </c>
    </row>
    <row r="90" s="2" customFormat="1">
      <c r="A90" s="39"/>
      <c r="B90" s="40"/>
      <c r="C90" s="41"/>
      <c r="D90" s="218" t="s">
        <v>131</v>
      </c>
      <c r="E90" s="41"/>
      <c r="F90" s="219" t="s">
        <v>525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131</v>
      </c>
      <c r="AU90" s="18" t="s">
        <v>84</v>
      </c>
    </row>
    <row r="91" s="13" customFormat="1">
      <c r="A91" s="13"/>
      <c r="B91" s="223"/>
      <c r="C91" s="224"/>
      <c r="D91" s="225" t="s">
        <v>133</v>
      </c>
      <c r="E91" s="226" t="s">
        <v>28</v>
      </c>
      <c r="F91" s="227" t="s">
        <v>526</v>
      </c>
      <c r="G91" s="224"/>
      <c r="H91" s="228">
        <v>11950</v>
      </c>
      <c r="I91" s="229"/>
      <c r="J91" s="224"/>
      <c r="K91" s="224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133</v>
      </c>
      <c r="AU91" s="234" t="s">
        <v>84</v>
      </c>
      <c r="AV91" s="13" t="s">
        <v>84</v>
      </c>
      <c r="AW91" s="13" t="s">
        <v>35</v>
      </c>
      <c r="AX91" s="13" t="s">
        <v>74</v>
      </c>
      <c r="AY91" s="234" t="s">
        <v>122</v>
      </c>
    </row>
    <row r="92" s="14" customFormat="1">
      <c r="A92" s="14"/>
      <c r="B92" s="235"/>
      <c r="C92" s="236"/>
      <c r="D92" s="225" t="s">
        <v>133</v>
      </c>
      <c r="E92" s="237" t="s">
        <v>28</v>
      </c>
      <c r="F92" s="238" t="s">
        <v>136</v>
      </c>
      <c r="G92" s="236"/>
      <c r="H92" s="239">
        <v>11950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133</v>
      </c>
      <c r="AU92" s="245" t="s">
        <v>84</v>
      </c>
      <c r="AV92" s="14" t="s">
        <v>129</v>
      </c>
      <c r="AW92" s="14" t="s">
        <v>35</v>
      </c>
      <c r="AX92" s="14" t="s">
        <v>82</v>
      </c>
      <c r="AY92" s="245" t="s">
        <v>122</v>
      </c>
    </row>
    <row r="93" s="2" customFormat="1" ht="16.5" customHeight="1">
      <c r="A93" s="39"/>
      <c r="B93" s="40"/>
      <c r="C93" s="249" t="s">
        <v>141</v>
      </c>
      <c r="D93" s="249" t="s">
        <v>229</v>
      </c>
      <c r="E93" s="250" t="s">
        <v>527</v>
      </c>
      <c r="F93" s="251" t="s">
        <v>528</v>
      </c>
      <c r="G93" s="252" t="s">
        <v>529</v>
      </c>
      <c r="H93" s="253">
        <v>239</v>
      </c>
      <c r="I93" s="254"/>
      <c r="J93" s="255">
        <f>ROUND(I93*H93,2)</f>
        <v>0</v>
      </c>
      <c r="K93" s="251" t="s">
        <v>128</v>
      </c>
      <c r="L93" s="256"/>
      <c r="M93" s="257" t="s">
        <v>28</v>
      </c>
      <c r="N93" s="258" t="s">
        <v>45</v>
      </c>
      <c r="O93" s="85"/>
      <c r="P93" s="214">
        <f>O93*H93</f>
        <v>0</v>
      </c>
      <c r="Q93" s="214">
        <v>0.001</v>
      </c>
      <c r="R93" s="214">
        <f>Q93*H93</f>
        <v>0.23900000000000002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203</v>
      </c>
      <c r="AT93" s="216" t="s">
        <v>229</v>
      </c>
      <c r="AU93" s="216" t="s">
        <v>84</v>
      </c>
      <c r="AY93" s="18" t="s">
        <v>122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82</v>
      </c>
      <c r="BK93" s="217">
        <f>ROUND(I93*H93,2)</f>
        <v>0</v>
      </c>
      <c r="BL93" s="18" t="s">
        <v>129</v>
      </c>
      <c r="BM93" s="216" t="s">
        <v>530</v>
      </c>
    </row>
    <row r="94" s="13" customFormat="1">
      <c r="A94" s="13"/>
      <c r="B94" s="223"/>
      <c r="C94" s="224"/>
      <c r="D94" s="225" t="s">
        <v>133</v>
      </c>
      <c r="E94" s="226" t="s">
        <v>28</v>
      </c>
      <c r="F94" s="227" t="s">
        <v>531</v>
      </c>
      <c r="G94" s="224"/>
      <c r="H94" s="228">
        <v>239</v>
      </c>
      <c r="I94" s="229"/>
      <c r="J94" s="224"/>
      <c r="K94" s="224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133</v>
      </c>
      <c r="AU94" s="234" t="s">
        <v>84</v>
      </c>
      <c r="AV94" s="13" t="s">
        <v>84</v>
      </c>
      <c r="AW94" s="13" t="s">
        <v>35</v>
      </c>
      <c r="AX94" s="13" t="s">
        <v>74</v>
      </c>
      <c r="AY94" s="234" t="s">
        <v>122</v>
      </c>
    </row>
    <row r="95" s="14" customFormat="1">
      <c r="A95" s="14"/>
      <c r="B95" s="235"/>
      <c r="C95" s="236"/>
      <c r="D95" s="225" t="s">
        <v>133</v>
      </c>
      <c r="E95" s="237" t="s">
        <v>28</v>
      </c>
      <c r="F95" s="238" t="s">
        <v>136</v>
      </c>
      <c r="G95" s="236"/>
      <c r="H95" s="239">
        <v>239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133</v>
      </c>
      <c r="AU95" s="245" t="s">
        <v>84</v>
      </c>
      <c r="AV95" s="14" t="s">
        <v>129</v>
      </c>
      <c r="AW95" s="14" t="s">
        <v>35</v>
      </c>
      <c r="AX95" s="14" t="s">
        <v>82</v>
      </c>
      <c r="AY95" s="245" t="s">
        <v>122</v>
      </c>
    </row>
    <row r="96" s="2" customFormat="1" ht="21.75" customHeight="1">
      <c r="A96" s="39"/>
      <c r="B96" s="40"/>
      <c r="C96" s="205" t="s">
        <v>129</v>
      </c>
      <c r="D96" s="205" t="s">
        <v>124</v>
      </c>
      <c r="E96" s="206" t="s">
        <v>532</v>
      </c>
      <c r="F96" s="207" t="s">
        <v>533</v>
      </c>
      <c r="G96" s="208" t="s">
        <v>148</v>
      </c>
      <c r="H96" s="209">
        <v>11950</v>
      </c>
      <c r="I96" s="210"/>
      <c r="J96" s="211">
        <f>ROUND(I96*H96,2)</f>
        <v>0</v>
      </c>
      <c r="K96" s="207" t="s">
        <v>128</v>
      </c>
      <c r="L96" s="45"/>
      <c r="M96" s="212" t="s">
        <v>28</v>
      </c>
      <c r="N96" s="213" t="s">
        <v>45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129</v>
      </c>
      <c r="AT96" s="216" t="s">
        <v>124</v>
      </c>
      <c r="AU96" s="216" t="s">
        <v>84</v>
      </c>
      <c r="AY96" s="18" t="s">
        <v>122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82</v>
      </c>
      <c r="BK96" s="217">
        <f>ROUND(I96*H96,2)</f>
        <v>0</v>
      </c>
      <c r="BL96" s="18" t="s">
        <v>129</v>
      </c>
      <c r="BM96" s="216" t="s">
        <v>534</v>
      </c>
    </row>
    <row r="97" s="2" customFormat="1">
      <c r="A97" s="39"/>
      <c r="B97" s="40"/>
      <c r="C97" s="41"/>
      <c r="D97" s="218" t="s">
        <v>131</v>
      </c>
      <c r="E97" s="41"/>
      <c r="F97" s="219" t="s">
        <v>535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131</v>
      </c>
      <c r="AU97" s="18" t="s">
        <v>84</v>
      </c>
    </row>
    <row r="98" s="13" customFormat="1">
      <c r="A98" s="13"/>
      <c r="B98" s="223"/>
      <c r="C98" s="224"/>
      <c r="D98" s="225" t="s">
        <v>133</v>
      </c>
      <c r="E98" s="226" t="s">
        <v>28</v>
      </c>
      <c r="F98" s="227" t="s">
        <v>526</v>
      </c>
      <c r="G98" s="224"/>
      <c r="H98" s="228">
        <v>11950</v>
      </c>
      <c r="I98" s="229"/>
      <c r="J98" s="224"/>
      <c r="K98" s="224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133</v>
      </c>
      <c r="AU98" s="234" t="s">
        <v>84</v>
      </c>
      <c r="AV98" s="13" t="s">
        <v>84</v>
      </c>
      <c r="AW98" s="13" t="s">
        <v>35</v>
      </c>
      <c r="AX98" s="13" t="s">
        <v>74</v>
      </c>
      <c r="AY98" s="234" t="s">
        <v>122</v>
      </c>
    </row>
    <row r="99" s="14" customFormat="1">
      <c r="A99" s="14"/>
      <c r="B99" s="235"/>
      <c r="C99" s="236"/>
      <c r="D99" s="225" t="s">
        <v>133</v>
      </c>
      <c r="E99" s="237" t="s">
        <v>28</v>
      </c>
      <c r="F99" s="238" t="s">
        <v>136</v>
      </c>
      <c r="G99" s="236"/>
      <c r="H99" s="239">
        <v>11950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133</v>
      </c>
      <c r="AU99" s="245" t="s">
        <v>84</v>
      </c>
      <c r="AV99" s="14" t="s">
        <v>129</v>
      </c>
      <c r="AW99" s="14" t="s">
        <v>35</v>
      </c>
      <c r="AX99" s="14" t="s">
        <v>82</v>
      </c>
      <c r="AY99" s="245" t="s">
        <v>122</v>
      </c>
    </row>
    <row r="100" s="2" customFormat="1" ht="24.15" customHeight="1">
      <c r="A100" s="39"/>
      <c r="B100" s="40"/>
      <c r="C100" s="205" t="s">
        <v>153</v>
      </c>
      <c r="D100" s="205" t="s">
        <v>124</v>
      </c>
      <c r="E100" s="206" t="s">
        <v>536</v>
      </c>
      <c r="F100" s="207" t="s">
        <v>537</v>
      </c>
      <c r="G100" s="208" t="s">
        <v>263</v>
      </c>
      <c r="H100" s="209">
        <v>350</v>
      </c>
      <c r="I100" s="210"/>
      <c r="J100" s="211">
        <f>ROUND(I100*H100,2)</f>
        <v>0</v>
      </c>
      <c r="K100" s="207" t="s">
        <v>128</v>
      </c>
      <c r="L100" s="45"/>
      <c r="M100" s="212" t="s">
        <v>28</v>
      </c>
      <c r="N100" s="213" t="s">
        <v>45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129</v>
      </c>
      <c r="AT100" s="216" t="s">
        <v>124</v>
      </c>
      <c r="AU100" s="216" t="s">
        <v>84</v>
      </c>
      <c r="AY100" s="18" t="s">
        <v>122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82</v>
      </c>
      <c r="BK100" s="217">
        <f>ROUND(I100*H100,2)</f>
        <v>0</v>
      </c>
      <c r="BL100" s="18" t="s">
        <v>129</v>
      </c>
      <c r="BM100" s="216" t="s">
        <v>538</v>
      </c>
    </row>
    <row r="101" s="2" customFormat="1">
      <c r="A101" s="39"/>
      <c r="B101" s="40"/>
      <c r="C101" s="41"/>
      <c r="D101" s="218" t="s">
        <v>131</v>
      </c>
      <c r="E101" s="41"/>
      <c r="F101" s="219" t="s">
        <v>539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131</v>
      </c>
      <c r="AU101" s="18" t="s">
        <v>84</v>
      </c>
    </row>
    <row r="102" s="13" customFormat="1">
      <c r="A102" s="13"/>
      <c r="B102" s="223"/>
      <c r="C102" s="224"/>
      <c r="D102" s="225" t="s">
        <v>133</v>
      </c>
      <c r="E102" s="226" t="s">
        <v>28</v>
      </c>
      <c r="F102" s="227" t="s">
        <v>540</v>
      </c>
      <c r="G102" s="224"/>
      <c r="H102" s="228">
        <v>350</v>
      </c>
      <c r="I102" s="229"/>
      <c r="J102" s="224"/>
      <c r="K102" s="224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133</v>
      </c>
      <c r="AU102" s="234" t="s">
        <v>84</v>
      </c>
      <c r="AV102" s="13" t="s">
        <v>84</v>
      </c>
      <c r="AW102" s="13" t="s">
        <v>35</v>
      </c>
      <c r="AX102" s="13" t="s">
        <v>74</v>
      </c>
      <c r="AY102" s="234" t="s">
        <v>122</v>
      </c>
    </row>
    <row r="103" s="14" customFormat="1">
      <c r="A103" s="14"/>
      <c r="B103" s="235"/>
      <c r="C103" s="236"/>
      <c r="D103" s="225" t="s">
        <v>133</v>
      </c>
      <c r="E103" s="237" t="s">
        <v>28</v>
      </c>
      <c r="F103" s="238" t="s">
        <v>136</v>
      </c>
      <c r="G103" s="236"/>
      <c r="H103" s="239">
        <v>350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133</v>
      </c>
      <c r="AU103" s="245" t="s">
        <v>84</v>
      </c>
      <c r="AV103" s="14" t="s">
        <v>129</v>
      </c>
      <c r="AW103" s="14" t="s">
        <v>35</v>
      </c>
      <c r="AX103" s="14" t="s">
        <v>82</v>
      </c>
      <c r="AY103" s="245" t="s">
        <v>122</v>
      </c>
    </row>
    <row r="104" s="2" customFormat="1" ht="16.5" customHeight="1">
      <c r="A104" s="39"/>
      <c r="B104" s="40"/>
      <c r="C104" s="205" t="s">
        <v>160</v>
      </c>
      <c r="D104" s="205" t="s">
        <v>124</v>
      </c>
      <c r="E104" s="206" t="s">
        <v>541</v>
      </c>
      <c r="F104" s="207" t="s">
        <v>542</v>
      </c>
      <c r="G104" s="208" t="s">
        <v>148</v>
      </c>
      <c r="H104" s="209">
        <v>11950</v>
      </c>
      <c r="I104" s="210"/>
      <c r="J104" s="211">
        <f>ROUND(I104*H104,2)</f>
        <v>0</v>
      </c>
      <c r="K104" s="207" t="s">
        <v>128</v>
      </c>
      <c r="L104" s="45"/>
      <c r="M104" s="212" t="s">
        <v>28</v>
      </c>
      <c r="N104" s="213" t="s">
        <v>45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129</v>
      </c>
      <c r="AT104" s="216" t="s">
        <v>124</v>
      </c>
      <c r="AU104" s="216" t="s">
        <v>84</v>
      </c>
      <c r="AY104" s="18" t="s">
        <v>122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82</v>
      </c>
      <c r="BK104" s="217">
        <f>ROUND(I104*H104,2)</f>
        <v>0</v>
      </c>
      <c r="BL104" s="18" t="s">
        <v>129</v>
      </c>
      <c r="BM104" s="216" t="s">
        <v>543</v>
      </c>
    </row>
    <row r="105" s="2" customFormat="1">
      <c r="A105" s="39"/>
      <c r="B105" s="40"/>
      <c r="C105" s="41"/>
      <c r="D105" s="218" t="s">
        <v>131</v>
      </c>
      <c r="E105" s="41"/>
      <c r="F105" s="219" t="s">
        <v>544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131</v>
      </c>
      <c r="AU105" s="18" t="s">
        <v>84</v>
      </c>
    </row>
    <row r="106" s="13" customFormat="1">
      <c r="A106" s="13"/>
      <c r="B106" s="223"/>
      <c r="C106" s="224"/>
      <c r="D106" s="225" t="s">
        <v>133</v>
      </c>
      <c r="E106" s="226" t="s">
        <v>28</v>
      </c>
      <c r="F106" s="227" t="s">
        <v>526</v>
      </c>
      <c r="G106" s="224"/>
      <c r="H106" s="228">
        <v>11950</v>
      </c>
      <c r="I106" s="229"/>
      <c r="J106" s="224"/>
      <c r="K106" s="224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133</v>
      </c>
      <c r="AU106" s="234" t="s">
        <v>84</v>
      </c>
      <c r="AV106" s="13" t="s">
        <v>84</v>
      </c>
      <c r="AW106" s="13" t="s">
        <v>35</v>
      </c>
      <c r="AX106" s="13" t="s">
        <v>74</v>
      </c>
      <c r="AY106" s="234" t="s">
        <v>122</v>
      </c>
    </row>
    <row r="107" s="14" customFormat="1">
      <c r="A107" s="14"/>
      <c r="B107" s="235"/>
      <c r="C107" s="236"/>
      <c r="D107" s="225" t="s">
        <v>133</v>
      </c>
      <c r="E107" s="237" t="s">
        <v>28</v>
      </c>
      <c r="F107" s="238" t="s">
        <v>136</v>
      </c>
      <c r="G107" s="236"/>
      <c r="H107" s="239">
        <v>11950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133</v>
      </c>
      <c r="AU107" s="245" t="s">
        <v>84</v>
      </c>
      <c r="AV107" s="14" t="s">
        <v>129</v>
      </c>
      <c r="AW107" s="14" t="s">
        <v>35</v>
      </c>
      <c r="AX107" s="14" t="s">
        <v>82</v>
      </c>
      <c r="AY107" s="245" t="s">
        <v>122</v>
      </c>
    </row>
    <row r="108" s="2" customFormat="1" ht="16.5" customHeight="1">
      <c r="A108" s="39"/>
      <c r="B108" s="40"/>
      <c r="C108" s="205" t="s">
        <v>166</v>
      </c>
      <c r="D108" s="205" t="s">
        <v>124</v>
      </c>
      <c r="E108" s="206" t="s">
        <v>545</v>
      </c>
      <c r="F108" s="207" t="s">
        <v>546</v>
      </c>
      <c r="G108" s="208" t="s">
        <v>148</v>
      </c>
      <c r="H108" s="209">
        <v>11950</v>
      </c>
      <c r="I108" s="210"/>
      <c r="J108" s="211">
        <f>ROUND(I108*H108,2)</f>
        <v>0</v>
      </c>
      <c r="K108" s="207" t="s">
        <v>128</v>
      </c>
      <c r="L108" s="45"/>
      <c r="M108" s="212" t="s">
        <v>28</v>
      </c>
      <c r="N108" s="213" t="s">
        <v>45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129</v>
      </c>
      <c r="AT108" s="216" t="s">
        <v>124</v>
      </c>
      <c r="AU108" s="216" t="s">
        <v>84</v>
      </c>
      <c r="AY108" s="18" t="s">
        <v>122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82</v>
      </c>
      <c r="BK108" s="217">
        <f>ROUND(I108*H108,2)</f>
        <v>0</v>
      </c>
      <c r="BL108" s="18" t="s">
        <v>129</v>
      </c>
      <c r="BM108" s="216" t="s">
        <v>547</v>
      </c>
    </row>
    <row r="109" s="2" customFormat="1">
      <c r="A109" s="39"/>
      <c r="B109" s="40"/>
      <c r="C109" s="41"/>
      <c r="D109" s="218" t="s">
        <v>131</v>
      </c>
      <c r="E109" s="41"/>
      <c r="F109" s="219" t="s">
        <v>548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131</v>
      </c>
      <c r="AU109" s="18" t="s">
        <v>84</v>
      </c>
    </row>
    <row r="110" s="13" customFormat="1">
      <c r="A110" s="13"/>
      <c r="B110" s="223"/>
      <c r="C110" s="224"/>
      <c r="D110" s="225" t="s">
        <v>133</v>
      </c>
      <c r="E110" s="226" t="s">
        <v>28</v>
      </c>
      <c r="F110" s="227" t="s">
        <v>526</v>
      </c>
      <c r="G110" s="224"/>
      <c r="H110" s="228">
        <v>11950</v>
      </c>
      <c r="I110" s="229"/>
      <c r="J110" s="224"/>
      <c r="K110" s="224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133</v>
      </c>
      <c r="AU110" s="234" t="s">
        <v>84</v>
      </c>
      <c r="AV110" s="13" t="s">
        <v>84</v>
      </c>
      <c r="AW110" s="13" t="s">
        <v>35</v>
      </c>
      <c r="AX110" s="13" t="s">
        <v>74</v>
      </c>
      <c r="AY110" s="234" t="s">
        <v>122</v>
      </c>
    </row>
    <row r="111" s="14" customFormat="1">
      <c r="A111" s="14"/>
      <c r="B111" s="235"/>
      <c r="C111" s="236"/>
      <c r="D111" s="225" t="s">
        <v>133</v>
      </c>
      <c r="E111" s="237" t="s">
        <v>28</v>
      </c>
      <c r="F111" s="238" t="s">
        <v>136</v>
      </c>
      <c r="G111" s="236"/>
      <c r="H111" s="239">
        <v>11950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133</v>
      </c>
      <c r="AU111" s="245" t="s">
        <v>84</v>
      </c>
      <c r="AV111" s="14" t="s">
        <v>129</v>
      </c>
      <c r="AW111" s="14" t="s">
        <v>35</v>
      </c>
      <c r="AX111" s="14" t="s">
        <v>82</v>
      </c>
      <c r="AY111" s="245" t="s">
        <v>122</v>
      </c>
    </row>
    <row r="112" s="2" customFormat="1" ht="16.5" customHeight="1">
      <c r="A112" s="39"/>
      <c r="B112" s="40"/>
      <c r="C112" s="205" t="s">
        <v>203</v>
      </c>
      <c r="D112" s="205" t="s">
        <v>124</v>
      </c>
      <c r="E112" s="206" t="s">
        <v>549</v>
      </c>
      <c r="F112" s="207" t="s">
        <v>550</v>
      </c>
      <c r="G112" s="208" t="s">
        <v>148</v>
      </c>
      <c r="H112" s="209">
        <v>11950</v>
      </c>
      <c r="I112" s="210"/>
      <c r="J112" s="211">
        <f>ROUND(I112*H112,2)</f>
        <v>0</v>
      </c>
      <c r="K112" s="207" t="s">
        <v>128</v>
      </c>
      <c r="L112" s="45"/>
      <c r="M112" s="212" t="s">
        <v>28</v>
      </c>
      <c r="N112" s="213" t="s">
        <v>45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129</v>
      </c>
      <c r="AT112" s="216" t="s">
        <v>124</v>
      </c>
      <c r="AU112" s="216" t="s">
        <v>84</v>
      </c>
      <c r="AY112" s="18" t="s">
        <v>122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82</v>
      </c>
      <c r="BK112" s="217">
        <f>ROUND(I112*H112,2)</f>
        <v>0</v>
      </c>
      <c r="BL112" s="18" t="s">
        <v>129</v>
      </c>
      <c r="BM112" s="216" t="s">
        <v>551</v>
      </c>
    </row>
    <row r="113" s="2" customFormat="1">
      <c r="A113" s="39"/>
      <c r="B113" s="40"/>
      <c r="C113" s="41"/>
      <c r="D113" s="218" t="s">
        <v>131</v>
      </c>
      <c r="E113" s="41"/>
      <c r="F113" s="219" t="s">
        <v>552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131</v>
      </c>
      <c r="AU113" s="18" t="s">
        <v>84</v>
      </c>
    </row>
    <row r="114" s="13" customFormat="1">
      <c r="A114" s="13"/>
      <c r="B114" s="223"/>
      <c r="C114" s="224"/>
      <c r="D114" s="225" t="s">
        <v>133</v>
      </c>
      <c r="E114" s="226" t="s">
        <v>28</v>
      </c>
      <c r="F114" s="227" t="s">
        <v>526</v>
      </c>
      <c r="G114" s="224"/>
      <c r="H114" s="228">
        <v>11950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133</v>
      </c>
      <c r="AU114" s="234" t="s">
        <v>84</v>
      </c>
      <c r="AV114" s="13" t="s">
        <v>84</v>
      </c>
      <c r="AW114" s="13" t="s">
        <v>35</v>
      </c>
      <c r="AX114" s="13" t="s">
        <v>74</v>
      </c>
      <c r="AY114" s="234" t="s">
        <v>122</v>
      </c>
    </row>
    <row r="115" s="14" customFormat="1">
      <c r="A115" s="14"/>
      <c r="B115" s="235"/>
      <c r="C115" s="236"/>
      <c r="D115" s="225" t="s">
        <v>133</v>
      </c>
      <c r="E115" s="237" t="s">
        <v>28</v>
      </c>
      <c r="F115" s="238" t="s">
        <v>136</v>
      </c>
      <c r="G115" s="236"/>
      <c r="H115" s="239">
        <v>11950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133</v>
      </c>
      <c r="AU115" s="245" t="s">
        <v>84</v>
      </c>
      <c r="AV115" s="14" t="s">
        <v>129</v>
      </c>
      <c r="AW115" s="14" t="s">
        <v>35</v>
      </c>
      <c r="AX115" s="14" t="s">
        <v>82</v>
      </c>
      <c r="AY115" s="245" t="s">
        <v>122</v>
      </c>
    </row>
    <row r="116" s="2" customFormat="1" ht="24.15" customHeight="1">
      <c r="A116" s="39"/>
      <c r="B116" s="40"/>
      <c r="C116" s="205" t="s">
        <v>158</v>
      </c>
      <c r="D116" s="205" t="s">
        <v>124</v>
      </c>
      <c r="E116" s="206" t="s">
        <v>553</v>
      </c>
      <c r="F116" s="207" t="s">
        <v>554</v>
      </c>
      <c r="G116" s="208" t="s">
        <v>263</v>
      </c>
      <c r="H116" s="209">
        <v>410</v>
      </c>
      <c r="I116" s="210"/>
      <c r="J116" s="211">
        <f>ROUND(I116*H116,2)</f>
        <v>0</v>
      </c>
      <c r="K116" s="207" t="s">
        <v>128</v>
      </c>
      <c r="L116" s="45"/>
      <c r="M116" s="212" t="s">
        <v>28</v>
      </c>
      <c r="N116" s="213" t="s">
        <v>45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129</v>
      </c>
      <c r="AT116" s="216" t="s">
        <v>124</v>
      </c>
      <c r="AU116" s="216" t="s">
        <v>84</v>
      </c>
      <c r="AY116" s="18" t="s">
        <v>122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82</v>
      </c>
      <c r="BK116" s="217">
        <f>ROUND(I116*H116,2)</f>
        <v>0</v>
      </c>
      <c r="BL116" s="18" t="s">
        <v>129</v>
      </c>
      <c r="BM116" s="216" t="s">
        <v>555</v>
      </c>
    </row>
    <row r="117" s="2" customFormat="1">
      <c r="A117" s="39"/>
      <c r="B117" s="40"/>
      <c r="C117" s="41"/>
      <c r="D117" s="218" t="s">
        <v>131</v>
      </c>
      <c r="E117" s="41"/>
      <c r="F117" s="219" t="s">
        <v>556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131</v>
      </c>
      <c r="AU117" s="18" t="s">
        <v>84</v>
      </c>
    </row>
    <row r="118" s="13" customFormat="1">
      <c r="A118" s="13"/>
      <c r="B118" s="223"/>
      <c r="C118" s="224"/>
      <c r="D118" s="225" t="s">
        <v>133</v>
      </c>
      <c r="E118" s="226" t="s">
        <v>28</v>
      </c>
      <c r="F118" s="227" t="s">
        <v>557</v>
      </c>
      <c r="G118" s="224"/>
      <c r="H118" s="228">
        <v>410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133</v>
      </c>
      <c r="AU118" s="234" t="s">
        <v>84</v>
      </c>
      <c r="AV118" s="13" t="s">
        <v>84</v>
      </c>
      <c r="AW118" s="13" t="s">
        <v>35</v>
      </c>
      <c r="AX118" s="13" t="s">
        <v>74</v>
      </c>
      <c r="AY118" s="234" t="s">
        <v>122</v>
      </c>
    </row>
    <row r="119" s="14" customFormat="1">
      <c r="A119" s="14"/>
      <c r="B119" s="235"/>
      <c r="C119" s="236"/>
      <c r="D119" s="225" t="s">
        <v>133</v>
      </c>
      <c r="E119" s="237" t="s">
        <v>28</v>
      </c>
      <c r="F119" s="238" t="s">
        <v>136</v>
      </c>
      <c r="G119" s="236"/>
      <c r="H119" s="239">
        <v>410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133</v>
      </c>
      <c r="AU119" s="245" t="s">
        <v>84</v>
      </c>
      <c r="AV119" s="14" t="s">
        <v>129</v>
      </c>
      <c r="AW119" s="14" t="s">
        <v>35</v>
      </c>
      <c r="AX119" s="14" t="s">
        <v>82</v>
      </c>
      <c r="AY119" s="245" t="s">
        <v>122</v>
      </c>
    </row>
    <row r="120" s="2" customFormat="1" ht="16.5" customHeight="1">
      <c r="A120" s="39"/>
      <c r="B120" s="40"/>
      <c r="C120" s="249" t="s">
        <v>209</v>
      </c>
      <c r="D120" s="249" t="s">
        <v>229</v>
      </c>
      <c r="E120" s="250" t="s">
        <v>558</v>
      </c>
      <c r="F120" s="251" t="s">
        <v>559</v>
      </c>
      <c r="G120" s="252" t="s">
        <v>263</v>
      </c>
      <c r="H120" s="253">
        <v>45</v>
      </c>
      <c r="I120" s="254"/>
      <c r="J120" s="255">
        <f>ROUND(I120*H120,2)</f>
        <v>0</v>
      </c>
      <c r="K120" s="251" t="s">
        <v>128</v>
      </c>
      <c r="L120" s="256"/>
      <c r="M120" s="257" t="s">
        <v>28</v>
      </c>
      <c r="N120" s="258" t="s">
        <v>45</v>
      </c>
      <c r="O120" s="85"/>
      <c r="P120" s="214">
        <f>O120*H120</f>
        <v>0</v>
      </c>
      <c r="Q120" s="214">
        <v>0.001</v>
      </c>
      <c r="R120" s="214">
        <f>Q120*H120</f>
        <v>0.044999999999999998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203</v>
      </c>
      <c r="AT120" s="216" t="s">
        <v>229</v>
      </c>
      <c r="AU120" s="216" t="s">
        <v>84</v>
      </c>
      <c r="AY120" s="18" t="s">
        <v>122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82</v>
      </c>
      <c r="BK120" s="217">
        <f>ROUND(I120*H120,2)</f>
        <v>0</v>
      </c>
      <c r="BL120" s="18" t="s">
        <v>129</v>
      </c>
      <c r="BM120" s="216" t="s">
        <v>560</v>
      </c>
    </row>
    <row r="121" s="13" customFormat="1">
      <c r="A121" s="13"/>
      <c r="B121" s="223"/>
      <c r="C121" s="224"/>
      <c r="D121" s="225" t="s">
        <v>133</v>
      </c>
      <c r="E121" s="226" t="s">
        <v>28</v>
      </c>
      <c r="F121" s="227" t="s">
        <v>498</v>
      </c>
      <c r="G121" s="224"/>
      <c r="H121" s="228">
        <v>45</v>
      </c>
      <c r="I121" s="229"/>
      <c r="J121" s="224"/>
      <c r="K121" s="224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133</v>
      </c>
      <c r="AU121" s="234" t="s">
        <v>84</v>
      </c>
      <c r="AV121" s="13" t="s">
        <v>84</v>
      </c>
      <c r="AW121" s="13" t="s">
        <v>35</v>
      </c>
      <c r="AX121" s="13" t="s">
        <v>74</v>
      </c>
      <c r="AY121" s="234" t="s">
        <v>122</v>
      </c>
    </row>
    <row r="122" s="14" customFormat="1">
      <c r="A122" s="14"/>
      <c r="B122" s="235"/>
      <c r="C122" s="236"/>
      <c r="D122" s="225" t="s">
        <v>133</v>
      </c>
      <c r="E122" s="237" t="s">
        <v>28</v>
      </c>
      <c r="F122" s="238" t="s">
        <v>136</v>
      </c>
      <c r="G122" s="236"/>
      <c r="H122" s="239">
        <v>45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133</v>
      </c>
      <c r="AU122" s="245" t="s">
        <v>84</v>
      </c>
      <c r="AV122" s="14" t="s">
        <v>129</v>
      </c>
      <c r="AW122" s="14" t="s">
        <v>35</v>
      </c>
      <c r="AX122" s="14" t="s">
        <v>82</v>
      </c>
      <c r="AY122" s="245" t="s">
        <v>122</v>
      </c>
    </row>
    <row r="123" s="2" customFormat="1" ht="16.5" customHeight="1">
      <c r="A123" s="39"/>
      <c r="B123" s="40"/>
      <c r="C123" s="249" t="s">
        <v>215</v>
      </c>
      <c r="D123" s="249" t="s">
        <v>229</v>
      </c>
      <c r="E123" s="250" t="s">
        <v>561</v>
      </c>
      <c r="F123" s="251" t="s">
        <v>562</v>
      </c>
      <c r="G123" s="252" t="s">
        <v>263</v>
      </c>
      <c r="H123" s="253">
        <v>45</v>
      </c>
      <c r="I123" s="254"/>
      <c r="J123" s="255">
        <f>ROUND(I123*H123,2)</f>
        <v>0</v>
      </c>
      <c r="K123" s="251" t="s">
        <v>128</v>
      </c>
      <c r="L123" s="256"/>
      <c r="M123" s="257" t="s">
        <v>28</v>
      </c>
      <c r="N123" s="258" t="s">
        <v>45</v>
      </c>
      <c r="O123" s="85"/>
      <c r="P123" s="214">
        <f>O123*H123</f>
        <v>0</v>
      </c>
      <c r="Q123" s="214">
        <v>0.029999999999999999</v>
      </c>
      <c r="R123" s="214">
        <f>Q123*H123</f>
        <v>1.3499999999999999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203</v>
      </c>
      <c r="AT123" s="216" t="s">
        <v>229</v>
      </c>
      <c r="AU123" s="216" t="s">
        <v>84</v>
      </c>
      <c r="AY123" s="18" t="s">
        <v>122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82</v>
      </c>
      <c r="BK123" s="217">
        <f>ROUND(I123*H123,2)</f>
        <v>0</v>
      </c>
      <c r="BL123" s="18" t="s">
        <v>129</v>
      </c>
      <c r="BM123" s="216" t="s">
        <v>563</v>
      </c>
    </row>
    <row r="124" s="13" customFormat="1">
      <c r="A124" s="13"/>
      <c r="B124" s="223"/>
      <c r="C124" s="224"/>
      <c r="D124" s="225" t="s">
        <v>133</v>
      </c>
      <c r="E124" s="226" t="s">
        <v>28</v>
      </c>
      <c r="F124" s="227" t="s">
        <v>498</v>
      </c>
      <c r="G124" s="224"/>
      <c r="H124" s="228">
        <v>45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133</v>
      </c>
      <c r="AU124" s="234" t="s">
        <v>84</v>
      </c>
      <c r="AV124" s="13" t="s">
        <v>84</v>
      </c>
      <c r="AW124" s="13" t="s">
        <v>35</v>
      </c>
      <c r="AX124" s="13" t="s">
        <v>74</v>
      </c>
      <c r="AY124" s="234" t="s">
        <v>122</v>
      </c>
    </row>
    <row r="125" s="14" customFormat="1">
      <c r="A125" s="14"/>
      <c r="B125" s="235"/>
      <c r="C125" s="236"/>
      <c r="D125" s="225" t="s">
        <v>133</v>
      </c>
      <c r="E125" s="237" t="s">
        <v>28</v>
      </c>
      <c r="F125" s="238" t="s">
        <v>136</v>
      </c>
      <c r="G125" s="236"/>
      <c r="H125" s="239">
        <v>45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133</v>
      </c>
      <c r="AU125" s="245" t="s">
        <v>84</v>
      </c>
      <c r="AV125" s="14" t="s">
        <v>129</v>
      </c>
      <c r="AW125" s="14" t="s">
        <v>35</v>
      </c>
      <c r="AX125" s="14" t="s">
        <v>82</v>
      </c>
      <c r="AY125" s="245" t="s">
        <v>122</v>
      </c>
    </row>
    <row r="126" s="2" customFormat="1" ht="16.5" customHeight="1">
      <c r="A126" s="39"/>
      <c r="B126" s="40"/>
      <c r="C126" s="249" t="s">
        <v>8</v>
      </c>
      <c r="D126" s="249" t="s">
        <v>229</v>
      </c>
      <c r="E126" s="250" t="s">
        <v>564</v>
      </c>
      <c r="F126" s="251" t="s">
        <v>565</v>
      </c>
      <c r="G126" s="252" t="s">
        <v>263</v>
      </c>
      <c r="H126" s="253">
        <v>45</v>
      </c>
      <c r="I126" s="254"/>
      <c r="J126" s="255">
        <f>ROUND(I126*H126,2)</f>
        <v>0</v>
      </c>
      <c r="K126" s="251" t="s">
        <v>28</v>
      </c>
      <c r="L126" s="256"/>
      <c r="M126" s="257" t="s">
        <v>28</v>
      </c>
      <c r="N126" s="258" t="s">
        <v>45</v>
      </c>
      <c r="O126" s="85"/>
      <c r="P126" s="214">
        <f>O126*H126</f>
        <v>0</v>
      </c>
      <c r="Q126" s="214">
        <v>0.0050000000000000001</v>
      </c>
      <c r="R126" s="214">
        <f>Q126*H126</f>
        <v>0.22500000000000001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203</v>
      </c>
      <c r="AT126" s="216" t="s">
        <v>229</v>
      </c>
      <c r="AU126" s="216" t="s">
        <v>84</v>
      </c>
      <c r="AY126" s="18" t="s">
        <v>122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82</v>
      </c>
      <c r="BK126" s="217">
        <f>ROUND(I126*H126,2)</f>
        <v>0</v>
      </c>
      <c r="BL126" s="18" t="s">
        <v>129</v>
      </c>
      <c r="BM126" s="216" t="s">
        <v>566</v>
      </c>
    </row>
    <row r="127" s="13" customFormat="1">
      <c r="A127" s="13"/>
      <c r="B127" s="223"/>
      <c r="C127" s="224"/>
      <c r="D127" s="225" t="s">
        <v>133</v>
      </c>
      <c r="E127" s="226" t="s">
        <v>28</v>
      </c>
      <c r="F127" s="227" t="s">
        <v>498</v>
      </c>
      <c r="G127" s="224"/>
      <c r="H127" s="228">
        <v>45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133</v>
      </c>
      <c r="AU127" s="234" t="s">
        <v>84</v>
      </c>
      <c r="AV127" s="13" t="s">
        <v>84</v>
      </c>
      <c r="AW127" s="13" t="s">
        <v>35</v>
      </c>
      <c r="AX127" s="13" t="s">
        <v>74</v>
      </c>
      <c r="AY127" s="234" t="s">
        <v>122</v>
      </c>
    </row>
    <row r="128" s="14" customFormat="1">
      <c r="A128" s="14"/>
      <c r="B128" s="235"/>
      <c r="C128" s="236"/>
      <c r="D128" s="225" t="s">
        <v>133</v>
      </c>
      <c r="E128" s="237" t="s">
        <v>28</v>
      </c>
      <c r="F128" s="238" t="s">
        <v>136</v>
      </c>
      <c r="G128" s="236"/>
      <c r="H128" s="239">
        <v>45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133</v>
      </c>
      <c r="AU128" s="245" t="s">
        <v>84</v>
      </c>
      <c r="AV128" s="14" t="s">
        <v>129</v>
      </c>
      <c r="AW128" s="14" t="s">
        <v>35</v>
      </c>
      <c r="AX128" s="14" t="s">
        <v>82</v>
      </c>
      <c r="AY128" s="245" t="s">
        <v>122</v>
      </c>
    </row>
    <row r="129" s="2" customFormat="1" ht="16.5" customHeight="1">
      <c r="A129" s="39"/>
      <c r="B129" s="40"/>
      <c r="C129" s="249" t="s">
        <v>228</v>
      </c>
      <c r="D129" s="249" t="s">
        <v>229</v>
      </c>
      <c r="E129" s="250" t="s">
        <v>567</v>
      </c>
      <c r="F129" s="251" t="s">
        <v>568</v>
      </c>
      <c r="G129" s="252" t="s">
        <v>263</v>
      </c>
      <c r="H129" s="253">
        <v>45</v>
      </c>
      <c r="I129" s="254"/>
      <c r="J129" s="255">
        <f>ROUND(I129*H129,2)</f>
        <v>0</v>
      </c>
      <c r="K129" s="251" t="s">
        <v>28</v>
      </c>
      <c r="L129" s="256"/>
      <c r="M129" s="257" t="s">
        <v>28</v>
      </c>
      <c r="N129" s="258" t="s">
        <v>45</v>
      </c>
      <c r="O129" s="85"/>
      <c r="P129" s="214">
        <f>O129*H129</f>
        <v>0</v>
      </c>
      <c r="Q129" s="214">
        <v>0.0050000000000000001</v>
      </c>
      <c r="R129" s="214">
        <f>Q129*H129</f>
        <v>0.22500000000000001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203</v>
      </c>
      <c r="AT129" s="216" t="s">
        <v>229</v>
      </c>
      <c r="AU129" s="216" t="s">
        <v>84</v>
      </c>
      <c r="AY129" s="18" t="s">
        <v>122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82</v>
      </c>
      <c r="BK129" s="217">
        <f>ROUND(I129*H129,2)</f>
        <v>0</v>
      </c>
      <c r="BL129" s="18" t="s">
        <v>129</v>
      </c>
      <c r="BM129" s="216" t="s">
        <v>569</v>
      </c>
    </row>
    <row r="130" s="13" customFormat="1">
      <c r="A130" s="13"/>
      <c r="B130" s="223"/>
      <c r="C130" s="224"/>
      <c r="D130" s="225" t="s">
        <v>133</v>
      </c>
      <c r="E130" s="226" t="s">
        <v>28</v>
      </c>
      <c r="F130" s="227" t="s">
        <v>498</v>
      </c>
      <c r="G130" s="224"/>
      <c r="H130" s="228">
        <v>45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133</v>
      </c>
      <c r="AU130" s="234" t="s">
        <v>84</v>
      </c>
      <c r="AV130" s="13" t="s">
        <v>84</v>
      </c>
      <c r="AW130" s="13" t="s">
        <v>35</v>
      </c>
      <c r="AX130" s="13" t="s">
        <v>74</v>
      </c>
      <c r="AY130" s="234" t="s">
        <v>122</v>
      </c>
    </row>
    <row r="131" s="14" customFormat="1">
      <c r="A131" s="14"/>
      <c r="B131" s="235"/>
      <c r="C131" s="236"/>
      <c r="D131" s="225" t="s">
        <v>133</v>
      </c>
      <c r="E131" s="237" t="s">
        <v>28</v>
      </c>
      <c r="F131" s="238" t="s">
        <v>136</v>
      </c>
      <c r="G131" s="236"/>
      <c r="H131" s="239">
        <v>45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133</v>
      </c>
      <c r="AU131" s="245" t="s">
        <v>84</v>
      </c>
      <c r="AV131" s="14" t="s">
        <v>129</v>
      </c>
      <c r="AW131" s="14" t="s">
        <v>35</v>
      </c>
      <c r="AX131" s="14" t="s">
        <v>82</v>
      </c>
      <c r="AY131" s="245" t="s">
        <v>122</v>
      </c>
    </row>
    <row r="132" s="2" customFormat="1" ht="16.5" customHeight="1">
      <c r="A132" s="39"/>
      <c r="B132" s="40"/>
      <c r="C132" s="249" t="s">
        <v>236</v>
      </c>
      <c r="D132" s="249" t="s">
        <v>229</v>
      </c>
      <c r="E132" s="250" t="s">
        <v>570</v>
      </c>
      <c r="F132" s="251" t="s">
        <v>571</v>
      </c>
      <c r="G132" s="252" t="s">
        <v>263</v>
      </c>
      <c r="H132" s="253">
        <v>46</v>
      </c>
      <c r="I132" s="254"/>
      <c r="J132" s="255">
        <f>ROUND(I132*H132,2)</f>
        <v>0</v>
      </c>
      <c r="K132" s="251" t="s">
        <v>28</v>
      </c>
      <c r="L132" s="256"/>
      <c r="M132" s="257" t="s">
        <v>28</v>
      </c>
      <c r="N132" s="258" t="s">
        <v>45</v>
      </c>
      <c r="O132" s="85"/>
      <c r="P132" s="214">
        <f>O132*H132</f>
        <v>0</v>
      </c>
      <c r="Q132" s="214">
        <v>0.0050000000000000001</v>
      </c>
      <c r="R132" s="214">
        <f>Q132*H132</f>
        <v>0.23000000000000001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203</v>
      </c>
      <c r="AT132" s="216" t="s">
        <v>229</v>
      </c>
      <c r="AU132" s="216" t="s">
        <v>84</v>
      </c>
      <c r="AY132" s="18" t="s">
        <v>122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82</v>
      </c>
      <c r="BK132" s="217">
        <f>ROUND(I132*H132,2)</f>
        <v>0</v>
      </c>
      <c r="BL132" s="18" t="s">
        <v>129</v>
      </c>
      <c r="BM132" s="216" t="s">
        <v>572</v>
      </c>
    </row>
    <row r="133" s="13" customFormat="1">
      <c r="A133" s="13"/>
      <c r="B133" s="223"/>
      <c r="C133" s="224"/>
      <c r="D133" s="225" t="s">
        <v>133</v>
      </c>
      <c r="E133" s="226" t="s">
        <v>28</v>
      </c>
      <c r="F133" s="227" t="s">
        <v>503</v>
      </c>
      <c r="G133" s="224"/>
      <c r="H133" s="228">
        <v>46</v>
      </c>
      <c r="I133" s="229"/>
      <c r="J133" s="224"/>
      <c r="K133" s="224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133</v>
      </c>
      <c r="AU133" s="234" t="s">
        <v>84</v>
      </c>
      <c r="AV133" s="13" t="s">
        <v>84</v>
      </c>
      <c r="AW133" s="13" t="s">
        <v>35</v>
      </c>
      <c r="AX133" s="13" t="s">
        <v>74</v>
      </c>
      <c r="AY133" s="234" t="s">
        <v>122</v>
      </c>
    </row>
    <row r="134" s="14" customFormat="1">
      <c r="A134" s="14"/>
      <c r="B134" s="235"/>
      <c r="C134" s="236"/>
      <c r="D134" s="225" t="s">
        <v>133</v>
      </c>
      <c r="E134" s="237" t="s">
        <v>28</v>
      </c>
      <c r="F134" s="238" t="s">
        <v>136</v>
      </c>
      <c r="G134" s="236"/>
      <c r="H134" s="239">
        <v>46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133</v>
      </c>
      <c r="AU134" s="245" t="s">
        <v>84</v>
      </c>
      <c r="AV134" s="14" t="s">
        <v>129</v>
      </c>
      <c r="AW134" s="14" t="s">
        <v>35</v>
      </c>
      <c r="AX134" s="14" t="s">
        <v>82</v>
      </c>
      <c r="AY134" s="245" t="s">
        <v>122</v>
      </c>
    </row>
    <row r="135" s="2" customFormat="1" ht="16.5" customHeight="1">
      <c r="A135" s="39"/>
      <c r="B135" s="40"/>
      <c r="C135" s="249" t="s">
        <v>240</v>
      </c>
      <c r="D135" s="249" t="s">
        <v>229</v>
      </c>
      <c r="E135" s="250" t="s">
        <v>573</v>
      </c>
      <c r="F135" s="251" t="s">
        <v>574</v>
      </c>
      <c r="G135" s="252" t="s">
        <v>263</v>
      </c>
      <c r="H135" s="253">
        <v>46</v>
      </c>
      <c r="I135" s="254"/>
      <c r="J135" s="255">
        <f>ROUND(I135*H135,2)</f>
        <v>0</v>
      </c>
      <c r="K135" s="251" t="s">
        <v>28</v>
      </c>
      <c r="L135" s="256"/>
      <c r="M135" s="257" t="s">
        <v>28</v>
      </c>
      <c r="N135" s="258" t="s">
        <v>45</v>
      </c>
      <c r="O135" s="85"/>
      <c r="P135" s="214">
        <f>O135*H135</f>
        <v>0</v>
      </c>
      <c r="Q135" s="214">
        <v>0.0050000000000000001</v>
      </c>
      <c r="R135" s="214">
        <f>Q135*H135</f>
        <v>0.23000000000000001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203</v>
      </c>
      <c r="AT135" s="216" t="s">
        <v>229</v>
      </c>
      <c r="AU135" s="216" t="s">
        <v>84</v>
      </c>
      <c r="AY135" s="18" t="s">
        <v>122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82</v>
      </c>
      <c r="BK135" s="217">
        <f>ROUND(I135*H135,2)</f>
        <v>0</v>
      </c>
      <c r="BL135" s="18" t="s">
        <v>129</v>
      </c>
      <c r="BM135" s="216" t="s">
        <v>575</v>
      </c>
    </row>
    <row r="136" s="13" customFormat="1">
      <c r="A136" s="13"/>
      <c r="B136" s="223"/>
      <c r="C136" s="224"/>
      <c r="D136" s="225" t="s">
        <v>133</v>
      </c>
      <c r="E136" s="226" t="s">
        <v>28</v>
      </c>
      <c r="F136" s="227" t="s">
        <v>503</v>
      </c>
      <c r="G136" s="224"/>
      <c r="H136" s="228">
        <v>46</v>
      </c>
      <c r="I136" s="229"/>
      <c r="J136" s="224"/>
      <c r="K136" s="224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133</v>
      </c>
      <c r="AU136" s="234" t="s">
        <v>84</v>
      </c>
      <c r="AV136" s="13" t="s">
        <v>84</v>
      </c>
      <c r="AW136" s="13" t="s">
        <v>35</v>
      </c>
      <c r="AX136" s="13" t="s">
        <v>74</v>
      </c>
      <c r="AY136" s="234" t="s">
        <v>122</v>
      </c>
    </row>
    <row r="137" s="14" customFormat="1">
      <c r="A137" s="14"/>
      <c r="B137" s="235"/>
      <c r="C137" s="236"/>
      <c r="D137" s="225" t="s">
        <v>133</v>
      </c>
      <c r="E137" s="237" t="s">
        <v>28</v>
      </c>
      <c r="F137" s="238" t="s">
        <v>136</v>
      </c>
      <c r="G137" s="236"/>
      <c r="H137" s="239">
        <v>46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133</v>
      </c>
      <c r="AU137" s="245" t="s">
        <v>84</v>
      </c>
      <c r="AV137" s="14" t="s">
        <v>129</v>
      </c>
      <c r="AW137" s="14" t="s">
        <v>35</v>
      </c>
      <c r="AX137" s="14" t="s">
        <v>82</v>
      </c>
      <c r="AY137" s="245" t="s">
        <v>122</v>
      </c>
    </row>
    <row r="138" s="2" customFormat="1" ht="16.5" customHeight="1">
      <c r="A138" s="39"/>
      <c r="B138" s="40"/>
      <c r="C138" s="249" t="s">
        <v>226</v>
      </c>
      <c r="D138" s="249" t="s">
        <v>229</v>
      </c>
      <c r="E138" s="250" t="s">
        <v>576</v>
      </c>
      <c r="F138" s="251" t="s">
        <v>577</v>
      </c>
      <c r="G138" s="252" t="s">
        <v>263</v>
      </c>
      <c r="H138" s="253">
        <v>46</v>
      </c>
      <c r="I138" s="254"/>
      <c r="J138" s="255">
        <f>ROUND(I138*H138,2)</f>
        <v>0</v>
      </c>
      <c r="K138" s="251" t="s">
        <v>28</v>
      </c>
      <c r="L138" s="256"/>
      <c r="M138" s="257" t="s">
        <v>28</v>
      </c>
      <c r="N138" s="258" t="s">
        <v>45</v>
      </c>
      <c r="O138" s="85"/>
      <c r="P138" s="214">
        <f>O138*H138</f>
        <v>0</v>
      </c>
      <c r="Q138" s="214">
        <v>0.0050000000000000001</v>
      </c>
      <c r="R138" s="214">
        <f>Q138*H138</f>
        <v>0.23000000000000001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203</v>
      </c>
      <c r="AT138" s="216" t="s">
        <v>229</v>
      </c>
      <c r="AU138" s="216" t="s">
        <v>84</v>
      </c>
      <c r="AY138" s="18" t="s">
        <v>122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82</v>
      </c>
      <c r="BK138" s="217">
        <f>ROUND(I138*H138,2)</f>
        <v>0</v>
      </c>
      <c r="BL138" s="18" t="s">
        <v>129</v>
      </c>
      <c r="BM138" s="216" t="s">
        <v>578</v>
      </c>
    </row>
    <row r="139" s="13" customFormat="1">
      <c r="A139" s="13"/>
      <c r="B139" s="223"/>
      <c r="C139" s="224"/>
      <c r="D139" s="225" t="s">
        <v>133</v>
      </c>
      <c r="E139" s="226" t="s">
        <v>28</v>
      </c>
      <c r="F139" s="227" t="s">
        <v>503</v>
      </c>
      <c r="G139" s="224"/>
      <c r="H139" s="228">
        <v>46</v>
      </c>
      <c r="I139" s="229"/>
      <c r="J139" s="224"/>
      <c r="K139" s="224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133</v>
      </c>
      <c r="AU139" s="234" t="s">
        <v>84</v>
      </c>
      <c r="AV139" s="13" t="s">
        <v>84</v>
      </c>
      <c r="AW139" s="13" t="s">
        <v>35</v>
      </c>
      <c r="AX139" s="13" t="s">
        <v>74</v>
      </c>
      <c r="AY139" s="234" t="s">
        <v>122</v>
      </c>
    </row>
    <row r="140" s="14" customFormat="1">
      <c r="A140" s="14"/>
      <c r="B140" s="235"/>
      <c r="C140" s="236"/>
      <c r="D140" s="225" t="s">
        <v>133</v>
      </c>
      <c r="E140" s="237" t="s">
        <v>28</v>
      </c>
      <c r="F140" s="238" t="s">
        <v>136</v>
      </c>
      <c r="G140" s="236"/>
      <c r="H140" s="239">
        <v>46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133</v>
      </c>
      <c r="AU140" s="245" t="s">
        <v>84</v>
      </c>
      <c r="AV140" s="14" t="s">
        <v>129</v>
      </c>
      <c r="AW140" s="14" t="s">
        <v>35</v>
      </c>
      <c r="AX140" s="14" t="s">
        <v>82</v>
      </c>
      <c r="AY140" s="245" t="s">
        <v>122</v>
      </c>
    </row>
    <row r="141" s="2" customFormat="1" ht="16.5" customHeight="1">
      <c r="A141" s="39"/>
      <c r="B141" s="40"/>
      <c r="C141" s="249" t="s">
        <v>250</v>
      </c>
      <c r="D141" s="249" t="s">
        <v>229</v>
      </c>
      <c r="E141" s="250" t="s">
        <v>579</v>
      </c>
      <c r="F141" s="251" t="s">
        <v>580</v>
      </c>
      <c r="G141" s="252" t="s">
        <v>263</v>
      </c>
      <c r="H141" s="253">
        <v>46</v>
      </c>
      <c r="I141" s="254"/>
      <c r="J141" s="255">
        <f>ROUND(I141*H141,2)</f>
        <v>0</v>
      </c>
      <c r="K141" s="251" t="s">
        <v>28</v>
      </c>
      <c r="L141" s="256"/>
      <c r="M141" s="257" t="s">
        <v>28</v>
      </c>
      <c r="N141" s="258" t="s">
        <v>45</v>
      </c>
      <c r="O141" s="85"/>
      <c r="P141" s="214">
        <f>O141*H141</f>
        <v>0</v>
      </c>
      <c r="Q141" s="214">
        <v>0.0050000000000000001</v>
      </c>
      <c r="R141" s="214">
        <f>Q141*H141</f>
        <v>0.23000000000000001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203</v>
      </c>
      <c r="AT141" s="216" t="s">
        <v>229</v>
      </c>
      <c r="AU141" s="216" t="s">
        <v>84</v>
      </c>
      <c r="AY141" s="18" t="s">
        <v>122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82</v>
      </c>
      <c r="BK141" s="217">
        <f>ROUND(I141*H141,2)</f>
        <v>0</v>
      </c>
      <c r="BL141" s="18" t="s">
        <v>129</v>
      </c>
      <c r="BM141" s="216" t="s">
        <v>581</v>
      </c>
    </row>
    <row r="142" s="13" customFormat="1">
      <c r="A142" s="13"/>
      <c r="B142" s="223"/>
      <c r="C142" s="224"/>
      <c r="D142" s="225" t="s">
        <v>133</v>
      </c>
      <c r="E142" s="226" t="s">
        <v>28</v>
      </c>
      <c r="F142" s="227" t="s">
        <v>503</v>
      </c>
      <c r="G142" s="224"/>
      <c r="H142" s="228">
        <v>46</v>
      </c>
      <c r="I142" s="229"/>
      <c r="J142" s="224"/>
      <c r="K142" s="224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133</v>
      </c>
      <c r="AU142" s="234" t="s">
        <v>84</v>
      </c>
      <c r="AV142" s="13" t="s">
        <v>84</v>
      </c>
      <c r="AW142" s="13" t="s">
        <v>35</v>
      </c>
      <c r="AX142" s="13" t="s">
        <v>74</v>
      </c>
      <c r="AY142" s="234" t="s">
        <v>122</v>
      </c>
    </row>
    <row r="143" s="14" customFormat="1">
      <c r="A143" s="14"/>
      <c r="B143" s="235"/>
      <c r="C143" s="236"/>
      <c r="D143" s="225" t="s">
        <v>133</v>
      </c>
      <c r="E143" s="237" t="s">
        <v>28</v>
      </c>
      <c r="F143" s="238" t="s">
        <v>136</v>
      </c>
      <c r="G143" s="236"/>
      <c r="H143" s="239">
        <v>46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133</v>
      </c>
      <c r="AU143" s="245" t="s">
        <v>84</v>
      </c>
      <c r="AV143" s="14" t="s">
        <v>129</v>
      </c>
      <c r="AW143" s="14" t="s">
        <v>35</v>
      </c>
      <c r="AX143" s="14" t="s">
        <v>82</v>
      </c>
      <c r="AY143" s="245" t="s">
        <v>122</v>
      </c>
    </row>
    <row r="144" s="2" customFormat="1" ht="16.5" customHeight="1">
      <c r="A144" s="39"/>
      <c r="B144" s="40"/>
      <c r="C144" s="249" t="s">
        <v>255</v>
      </c>
      <c r="D144" s="249" t="s">
        <v>229</v>
      </c>
      <c r="E144" s="250" t="s">
        <v>582</v>
      </c>
      <c r="F144" s="251" t="s">
        <v>583</v>
      </c>
      <c r="G144" s="252" t="s">
        <v>263</v>
      </c>
      <c r="H144" s="253">
        <v>46</v>
      </c>
      <c r="I144" s="254"/>
      <c r="J144" s="255">
        <f>ROUND(I144*H144,2)</f>
        <v>0</v>
      </c>
      <c r="K144" s="251" t="s">
        <v>28</v>
      </c>
      <c r="L144" s="256"/>
      <c r="M144" s="257" t="s">
        <v>28</v>
      </c>
      <c r="N144" s="258" t="s">
        <v>45</v>
      </c>
      <c r="O144" s="85"/>
      <c r="P144" s="214">
        <f>O144*H144</f>
        <v>0</v>
      </c>
      <c r="Q144" s="214">
        <v>0.0050000000000000001</v>
      </c>
      <c r="R144" s="214">
        <f>Q144*H144</f>
        <v>0.23000000000000001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203</v>
      </c>
      <c r="AT144" s="216" t="s">
        <v>229</v>
      </c>
      <c r="AU144" s="216" t="s">
        <v>84</v>
      </c>
      <c r="AY144" s="18" t="s">
        <v>122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82</v>
      </c>
      <c r="BK144" s="217">
        <f>ROUND(I144*H144,2)</f>
        <v>0</v>
      </c>
      <c r="BL144" s="18" t="s">
        <v>129</v>
      </c>
      <c r="BM144" s="216" t="s">
        <v>584</v>
      </c>
    </row>
    <row r="145" s="13" customFormat="1">
      <c r="A145" s="13"/>
      <c r="B145" s="223"/>
      <c r="C145" s="224"/>
      <c r="D145" s="225" t="s">
        <v>133</v>
      </c>
      <c r="E145" s="226" t="s">
        <v>28</v>
      </c>
      <c r="F145" s="227" t="s">
        <v>503</v>
      </c>
      <c r="G145" s="224"/>
      <c r="H145" s="228">
        <v>46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133</v>
      </c>
      <c r="AU145" s="234" t="s">
        <v>84</v>
      </c>
      <c r="AV145" s="13" t="s">
        <v>84</v>
      </c>
      <c r="AW145" s="13" t="s">
        <v>35</v>
      </c>
      <c r="AX145" s="13" t="s">
        <v>74</v>
      </c>
      <c r="AY145" s="234" t="s">
        <v>122</v>
      </c>
    </row>
    <row r="146" s="14" customFormat="1">
      <c r="A146" s="14"/>
      <c r="B146" s="235"/>
      <c r="C146" s="236"/>
      <c r="D146" s="225" t="s">
        <v>133</v>
      </c>
      <c r="E146" s="237" t="s">
        <v>28</v>
      </c>
      <c r="F146" s="238" t="s">
        <v>136</v>
      </c>
      <c r="G146" s="236"/>
      <c r="H146" s="239">
        <v>46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133</v>
      </c>
      <c r="AU146" s="245" t="s">
        <v>84</v>
      </c>
      <c r="AV146" s="14" t="s">
        <v>129</v>
      </c>
      <c r="AW146" s="14" t="s">
        <v>35</v>
      </c>
      <c r="AX146" s="14" t="s">
        <v>82</v>
      </c>
      <c r="AY146" s="245" t="s">
        <v>122</v>
      </c>
    </row>
    <row r="147" s="2" customFormat="1" ht="24.15" customHeight="1">
      <c r="A147" s="39"/>
      <c r="B147" s="40"/>
      <c r="C147" s="205" t="s">
        <v>260</v>
      </c>
      <c r="D147" s="205" t="s">
        <v>124</v>
      </c>
      <c r="E147" s="206" t="s">
        <v>585</v>
      </c>
      <c r="F147" s="207" t="s">
        <v>586</v>
      </c>
      <c r="G147" s="208" t="s">
        <v>263</v>
      </c>
      <c r="H147" s="209">
        <v>45</v>
      </c>
      <c r="I147" s="210"/>
      <c r="J147" s="211">
        <f>ROUND(I147*H147,2)</f>
        <v>0</v>
      </c>
      <c r="K147" s="207" t="s">
        <v>128</v>
      </c>
      <c r="L147" s="45"/>
      <c r="M147" s="212" t="s">
        <v>28</v>
      </c>
      <c r="N147" s="213" t="s">
        <v>45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129</v>
      </c>
      <c r="AT147" s="216" t="s">
        <v>124</v>
      </c>
      <c r="AU147" s="216" t="s">
        <v>84</v>
      </c>
      <c r="AY147" s="18" t="s">
        <v>122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82</v>
      </c>
      <c r="BK147" s="217">
        <f>ROUND(I147*H147,2)</f>
        <v>0</v>
      </c>
      <c r="BL147" s="18" t="s">
        <v>129</v>
      </c>
      <c r="BM147" s="216" t="s">
        <v>587</v>
      </c>
    </row>
    <row r="148" s="2" customFormat="1">
      <c r="A148" s="39"/>
      <c r="B148" s="40"/>
      <c r="C148" s="41"/>
      <c r="D148" s="218" t="s">
        <v>131</v>
      </c>
      <c r="E148" s="41"/>
      <c r="F148" s="219" t="s">
        <v>588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131</v>
      </c>
      <c r="AU148" s="18" t="s">
        <v>84</v>
      </c>
    </row>
    <row r="149" s="13" customFormat="1">
      <c r="A149" s="13"/>
      <c r="B149" s="223"/>
      <c r="C149" s="224"/>
      <c r="D149" s="225" t="s">
        <v>133</v>
      </c>
      <c r="E149" s="226" t="s">
        <v>28</v>
      </c>
      <c r="F149" s="227" t="s">
        <v>498</v>
      </c>
      <c r="G149" s="224"/>
      <c r="H149" s="228">
        <v>45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133</v>
      </c>
      <c r="AU149" s="234" t="s">
        <v>84</v>
      </c>
      <c r="AV149" s="13" t="s">
        <v>84</v>
      </c>
      <c r="AW149" s="13" t="s">
        <v>35</v>
      </c>
      <c r="AX149" s="13" t="s">
        <v>74</v>
      </c>
      <c r="AY149" s="234" t="s">
        <v>122</v>
      </c>
    </row>
    <row r="150" s="14" customFormat="1">
      <c r="A150" s="14"/>
      <c r="B150" s="235"/>
      <c r="C150" s="236"/>
      <c r="D150" s="225" t="s">
        <v>133</v>
      </c>
      <c r="E150" s="237" t="s">
        <v>28</v>
      </c>
      <c r="F150" s="238" t="s">
        <v>136</v>
      </c>
      <c r="G150" s="236"/>
      <c r="H150" s="239">
        <v>45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133</v>
      </c>
      <c r="AU150" s="245" t="s">
        <v>84</v>
      </c>
      <c r="AV150" s="14" t="s">
        <v>129</v>
      </c>
      <c r="AW150" s="14" t="s">
        <v>35</v>
      </c>
      <c r="AX150" s="14" t="s">
        <v>82</v>
      </c>
      <c r="AY150" s="245" t="s">
        <v>122</v>
      </c>
    </row>
    <row r="151" s="2" customFormat="1" ht="16.5" customHeight="1">
      <c r="A151" s="39"/>
      <c r="B151" s="40"/>
      <c r="C151" s="249" t="s">
        <v>266</v>
      </c>
      <c r="D151" s="249" t="s">
        <v>229</v>
      </c>
      <c r="E151" s="250" t="s">
        <v>589</v>
      </c>
      <c r="F151" s="251" t="s">
        <v>590</v>
      </c>
      <c r="G151" s="252" t="s">
        <v>263</v>
      </c>
      <c r="H151" s="253">
        <v>45</v>
      </c>
      <c r="I151" s="254"/>
      <c r="J151" s="255">
        <f>ROUND(I151*H151,2)</f>
        <v>0</v>
      </c>
      <c r="K151" s="251" t="s">
        <v>28</v>
      </c>
      <c r="L151" s="256"/>
      <c r="M151" s="257" t="s">
        <v>28</v>
      </c>
      <c r="N151" s="258" t="s">
        <v>45</v>
      </c>
      <c r="O151" s="85"/>
      <c r="P151" s="214">
        <f>O151*H151</f>
        <v>0</v>
      </c>
      <c r="Q151" s="214">
        <v>0.014999999999999999</v>
      </c>
      <c r="R151" s="214">
        <f>Q151*H151</f>
        <v>0.67499999999999993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203</v>
      </c>
      <c r="AT151" s="216" t="s">
        <v>229</v>
      </c>
      <c r="AU151" s="216" t="s">
        <v>84</v>
      </c>
      <c r="AY151" s="18" t="s">
        <v>122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82</v>
      </c>
      <c r="BK151" s="217">
        <f>ROUND(I151*H151,2)</f>
        <v>0</v>
      </c>
      <c r="BL151" s="18" t="s">
        <v>129</v>
      </c>
      <c r="BM151" s="216" t="s">
        <v>591</v>
      </c>
    </row>
    <row r="152" s="13" customFormat="1">
      <c r="A152" s="13"/>
      <c r="B152" s="223"/>
      <c r="C152" s="224"/>
      <c r="D152" s="225" t="s">
        <v>133</v>
      </c>
      <c r="E152" s="226" t="s">
        <v>28</v>
      </c>
      <c r="F152" s="227" t="s">
        <v>498</v>
      </c>
      <c r="G152" s="224"/>
      <c r="H152" s="228">
        <v>45</v>
      </c>
      <c r="I152" s="229"/>
      <c r="J152" s="224"/>
      <c r="K152" s="224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133</v>
      </c>
      <c r="AU152" s="234" t="s">
        <v>84</v>
      </c>
      <c r="AV152" s="13" t="s">
        <v>84</v>
      </c>
      <c r="AW152" s="13" t="s">
        <v>35</v>
      </c>
      <c r="AX152" s="13" t="s">
        <v>74</v>
      </c>
      <c r="AY152" s="234" t="s">
        <v>122</v>
      </c>
    </row>
    <row r="153" s="14" customFormat="1">
      <c r="A153" s="14"/>
      <c r="B153" s="235"/>
      <c r="C153" s="236"/>
      <c r="D153" s="225" t="s">
        <v>133</v>
      </c>
      <c r="E153" s="237" t="s">
        <v>28</v>
      </c>
      <c r="F153" s="238" t="s">
        <v>136</v>
      </c>
      <c r="G153" s="236"/>
      <c r="H153" s="239">
        <v>45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133</v>
      </c>
      <c r="AU153" s="245" t="s">
        <v>84</v>
      </c>
      <c r="AV153" s="14" t="s">
        <v>129</v>
      </c>
      <c r="AW153" s="14" t="s">
        <v>35</v>
      </c>
      <c r="AX153" s="14" t="s">
        <v>82</v>
      </c>
      <c r="AY153" s="245" t="s">
        <v>122</v>
      </c>
    </row>
    <row r="154" s="2" customFormat="1" ht="16.5" customHeight="1">
      <c r="A154" s="39"/>
      <c r="B154" s="40"/>
      <c r="C154" s="205" t="s">
        <v>7</v>
      </c>
      <c r="D154" s="205" t="s">
        <v>124</v>
      </c>
      <c r="E154" s="206" t="s">
        <v>592</v>
      </c>
      <c r="F154" s="207" t="s">
        <v>593</v>
      </c>
      <c r="G154" s="208" t="s">
        <v>263</v>
      </c>
      <c r="H154" s="209">
        <v>45</v>
      </c>
      <c r="I154" s="210"/>
      <c r="J154" s="211">
        <f>ROUND(I154*H154,2)</f>
        <v>0</v>
      </c>
      <c r="K154" s="207" t="s">
        <v>128</v>
      </c>
      <c r="L154" s="45"/>
      <c r="M154" s="212" t="s">
        <v>28</v>
      </c>
      <c r="N154" s="213" t="s">
        <v>45</v>
      </c>
      <c r="O154" s="85"/>
      <c r="P154" s="214">
        <f>O154*H154</f>
        <v>0</v>
      </c>
      <c r="Q154" s="214">
        <v>0.0025999999999999999</v>
      </c>
      <c r="R154" s="214">
        <f>Q154*H154</f>
        <v>0.11699999999999999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129</v>
      </c>
      <c r="AT154" s="216" t="s">
        <v>124</v>
      </c>
      <c r="AU154" s="216" t="s">
        <v>84</v>
      </c>
      <c r="AY154" s="18" t="s">
        <v>122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82</v>
      </c>
      <c r="BK154" s="217">
        <f>ROUND(I154*H154,2)</f>
        <v>0</v>
      </c>
      <c r="BL154" s="18" t="s">
        <v>129</v>
      </c>
      <c r="BM154" s="216" t="s">
        <v>594</v>
      </c>
    </row>
    <row r="155" s="2" customFormat="1">
      <c r="A155" s="39"/>
      <c r="B155" s="40"/>
      <c r="C155" s="41"/>
      <c r="D155" s="218" t="s">
        <v>131</v>
      </c>
      <c r="E155" s="41"/>
      <c r="F155" s="219" t="s">
        <v>595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131</v>
      </c>
      <c r="AU155" s="18" t="s">
        <v>84</v>
      </c>
    </row>
    <row r="156" s="13" customFormat="1">
      <c r="A156" s="13"/>
      <c r="B156" s="223"/>
      <c r="C156" s="224"/>
      <c r="D156" s="225" t="s">
        <v>133</v>
      </c>
      <c r="E156" s="226" t="s">
        <v>28</v>
      </c>
      <c r="F156" s="227" t="s">
        <v>498</v>
      </c>
      <c r="G156" s="224"/>
      <c r="H156" s="228">
        <v>45</v>
      </c>
      <c r="I156" s="229"/>
      <c r="J156" s="224"/>
      <c r="K156" s="224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133</v>
      </c>
      <c r="AU156" s="234" t="s">
        <v>84</v>
      </c>
      <c r="AV156" s="13" t="s">
        <v>84</v>
      </c>
      <c r="AW156" s="13" t="s">
        <v>35</v>
      </c>
      <c r="AX156" s="13" t="s">
        <v>74</v>
      </c>
      <c r="AY156" s="234" t="s">
        <v>122</v>
      </c>
    </row>
    <row r="157" s="14" customFormat="1">
      <c r="A157" s="14"/>
      <c r="B157" s="235"/>
      <c r="C157" s="236"/>
      <c r="D157" s="225" t="s">
        <v>133</v>
      </c>
      <c r="E157" s="237" t="s">
        <v>28</v>
      </c>
      <c r="F157" s="238" t="s">
        <v>136</v>
      </c>
      <c r="G157" s="236"/>
      <c r="H157" s="239">
        <v>45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133</v>
      </c>
      <c r="AU157" s="245" t="s">
        <v>84</v>
      </c>
      <c r="AV157" s="14" t="s">
        <v>129</v>
      </c>
      <c r="AW157" s="14" t="s">
        <v>35</v>
      </c>
      <c r="AX157" s="14" t="s">
        <v>82</v>
      </c>
      <c r="AY157" s="245" t="s">
        <v>122</v>
      </c>
    </row>
    <row r="158" s="2" customFormat="1" ht="21.75" customHeight="1">
      <c r="A158" s="39"/>
      <c r="B158" s="40"/>
      <c r="C158" s="205" t="s">
        <v>376</v>
      </c>
      <c r="D158" s="205" t="s">
        <v>124</v>
      </c>
      <c r="E158" s="206" t="s">
        <v>596</v>
      </c>
      <c r="F158" s="207" t="s">
        <v>597</v>
      </c>
      <c r="G158" s="208" t="s">
        <v>263</v>
      </c>
      <c r="H158" s="209">
        <v>45</v>
      </c>
      <c r="I158" s="210"/>
      <c r="J158" s="211">
        <f>ROUND(I158*H158,2)</f>
        <v>0</v>
      </c>
      <c r="K158" s="207" t="s">
        <v>28</v>
      </c>
      <c r="L158" s="45"/>
      <c r="M158" s="212" t="s">
        <v>28</v>
      </c>
      <c r="N158" s="213" t="s">
        <v>45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129</v>
      </c>
      <c r="AT158" s="216" t="s">
        <v>124</v>
      </c>
      <c r="AU158" s="216" t="s">
        <v>84</v>
      </c>
      <c r="AY158" s="18" t="s">
        <v>122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82</v>
      </c>
      <c r="BK158" s="217">
        <f>ROUND(I158*H158,2)</f>
        <v>0</v>
      </c>
      <c r="BL158" s="18" t="s">
        <v>129</v>
      </c>
      <c r="BM158" s="216" t="s">
        <v>598</v>
      </c>
    </row>
    <row r="159" s="13" customFormat="1">
      <c r="A159" s="13"/>
      <c r="B159" s="223"/>
      <c r="C159" s="224"/>
      <c r="D159" s="225" t="s">
        <v>133</v>
      </c>
      <c r="E159" s="226" t="s">
        <v>28</v>
      </c>
      <c r="F159" s="227" t="s">
        <v>498</v>
      </c>
      <c r="G159" s="224"/>
      <c r="H159" s="228">
        <v>45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133</v>
      </c>
      <c r="AU159" s="234" t="s">
        <v>84</v>
      </c>
      <c r="AV159" s="13" t="s">
        <v>84</v>
      </c>
      <c r="AW159" s="13" t="s">
        <v>35</v>
      </c>
      <c r="AX159" s="13" t="s">
        <v>74</v>
      </c>
      <c r="AY159" s="234" t="s">
        <v>122</v>
      </c>
    </row>
    <row r="160" s="14" customFormat="1">
      <c r="A160" s="14"/>
      <c r="B160" s="235"/>
      <c r="C160" s="236"/>
      <c r="D160" s="225" t="s">
        <v>133</v>
      </c>
      <c r="E160" s="237" t="s">
        <v>28</v>
      </c>
      <c r="F160" s="238" t="s">
        <v>136</v>
      </c>
      <c r="G160" s="236"/>
      <c r="H160" s="239">
        <v>45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133</v>
      </c>
      <c r="AU160" s="245" t="s">
        <v>84</v>
      </c>
      <c r="AV160" s="14" t="s">
        <v>129</v>
      </c>
      <c r="AW160" s="14" t="s">
        <v>35</v>
      </c>
      <c r="AX160" s="14" t="s">
        <v>82</v>
      </c>
      <c r="AY160" s="245" t="s">
        <v>122</v>
      </c>
    </row>
    <row r="161" s="2" customFormat="1" ht="16.5" customHeight="1">
      <c r="A161" s="39"/>
      <c r="B161" s="40"/>
      <c r="C161" s="205" t="s">
        <v>381</v>
      </c>
      <c r="D161" s="205" t="s">
        <v>124</v>
      </c>
      <c r="E161" s="206" t="s">
        <v>599</v>
      </c>
      <c r="F161" s="207" t="s">
        <v>600</v>
      </c>
      <c r="G161" s="208" t="s">
        <v>263</v>
      </c>
      <c r="H161" s="209">
        <v>455</v>
      </c>
      <c r="I161" s="210"/>
      <c r="J161" s="211">
        <f>ROUND(I161*H161,2)</f>
        <v>0</v>
      </c>
      <c r="K161" s="207" t="s">
        <v>128</v>
      </c>
      <c r="L161" s="45"/>
      <c r="M161" s="212" t="s">
        <v>28</v>
      </c>
      <c r="N161" s="213" t="s">
        <v>45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129</v>
      </c>
      <c r="AT161" s="216" t="s">
        <v>124</v>
      </c>
      <c r="AU161" s="216" t="s">
        <v>84</v>
      </c>
      <c r="AY161" s="18" t="s">
        <v>122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82</v>
      </c>
      <c r="BK161" s="217">
        <f>ROUND(I161*H161,2)</f>
        <v>0</v>
      </c>
      <c r="BL161" s="18" t="s">
        <v>129</v>
      </c>
      <c r="BM161" s="216" t="s">
        <v>601</v>
      </c>
    </row>
    <row r="162" s="2" customFormat="1">
      <c r="A162" s="39"/>
      <c r="B162" s="40"/>
      <c r="C162" s="41"/>
      <c r="D162" s="218" t="s">
        <v>131</v>
      </c>
      <c r="E162" s="41"/>
      <c r="F162" s="219" t="s">
        <v>602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131</v>
      </c>
      <c r="AU162" s="18" t="s">
        <v>84</v>
      </c>
    </row>
    <row r="163" s="13" customFormat="1">
      <c r="A163" s="13"/>
      <c r="B163" s="223"/>
      <c r="C163" s="224"/>
      <c r="D163" s="225" t="s">
        <v>133</v>
      </c>
      <c r="E163" s="226" t="s">
        <v>28</v>
      </c>
      <c r="F163" s="227" t="s">
        <v>603</v>
      </c>
      <c r="G163" s="224"/>
      <c r="H163" s="228">
        <v>455</v>
      </c>
      <c r="I163" s="229"/>
      <c r="J163" s="224"/>
      <c r="K163" s="224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133</v>
      </c>
      <c r="AU163" s="234" t="s">
        <v>84</v>
      </c>
      <c r="AV163" s="13" t="s">
        <v>84</v>
      </c>
      <c r="AW163" s="13" t="s">
        <v>35</v>
      </c>
      <c r="AX163" s="13" t="s">
        <v>74</v>
      </c>
      <c r="AY163" s="234" t="s">
        <v>122</v>
      </c>
    </row>
    <row r="164" s="14" customFormat="1">
      <c r="A164" s="14"/>
      <c r="B164" s="235"/>
      <c r="C164" s="236"/>
      <c r="D164" s="225" t="s">
        <v>133</v>
      </c>
      <c r="E164" s="237" t="s">
        <v>28</v>
      </c>
      <c r="F164" s="238" t="s">
        <v>136</v>
      </c>
      <c r="G164" s="236"/>
      <c r="H164" s="239">
        <v>455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133</v>
      </c>
      <c r="AU164" s="245" t="s">
        <v>84</v>
      </c>
      <c r="AV164" s="14" t="s">
        <v>129</v>
      </c>
      <c r="AW164" s="14" t="s">
        <v>35</v>
      </c>
      <c r="AX164" s="14" t="s">
        <v>82</v>
      </c>
      <c r="AY164" s="245" t="s">
        <v>122</v>
      </c>
    </row>
    <row r="165" s="2" customFormat="1" ht="16.5" customHeight="1">
      <c r="A165" s="39"/>
      <c r="B165" s="40"/>
      <c r="C165" s="249" t="s">
        <v>386</v>
      </c>
      <c r="D165" s="249" t="s">
        <v>229</v>
      </c>
      <c r="E165" s="250" t="s">
        <v>604</v>
      </c>
      <c r="F165" s="251" t="s">
        <v>605</v>
      </c>
      <c r="G165" s="252" t="s">
        <v>529</v>
      </c>
      <c r="H165" s="253">
        <v>113.75</v>
      </c>
      <c r="I165" s="254"/>
      <c r="J165" s="255">
        <f>ROUND(I165*H165,2)</f>
        <v>0</v>
      </c>
      <c r="K165" s="251" t="s">
        <v>128</v>
      </c>
      <c r="L165" s="256"/>
      <c r="M165" s="257" t="s">
        <v>28</v>
      </c>
      <c r="N165" s="258" t="s">
        <v>45</v>
      </c>
      <c r="O165" s="85"/>
      <c r="P165" s="214">
        <f>O165*H165</f>
        <v>0</v>
      </c>
      <c r="Q165" s="214">
        <v>0.001</v>
      </c>
      <c r="R165" s="214">
        <f>Q165*H165</f>
        <v>0.11375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203</v>
      </c>
      <c r="AT165" s="216" t="s">
        <v>229</v>
      </c>
      <c r="AU165" s="216" t="s">
        <v>84</v>
      </c>
      <c r="AY165" s="18" t="s">
        <v>122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82</v>
      </c>
      <c r="BK165" s="217">
        <f>ROUND(I165*H165,2)</f>
        <v>0</v>
      </c>
      <c r="BL165" s="18" t="s">
        <v>129</v>
      </c>
      <c r="BM165" s="216" t="s">
        <v>606</v>
      </c>
    </row>
    <row r="166" s="13" customFormat="1">
      <c r="A166" s="13"/>
      <c r="B166" s="223"/>
      <c r="C166" s="224"/>
      <c r="D166" s="225" t="s">
        <v>133</v>
      </c>
      <c r="E166" s="226" t="s">
        <v>28</v>
      </c>
      <c r="F166" s="227" t="s">
        <v>607</v>
      </c>
      <c r="G166" s="224"/>
      <c r="H166" s="228">
        <v>113.75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133</v>
      </c>
      <c r="AU166" s="234" t="s">
        <v>84</v>
      </c>
      <c r="AV166" s="13" t="s">
        <v>84</v>
      </c>
      <c r="AW166" s="13" t="s">
        <v>35</v>
      </c>
      <c r="AX166" s="13" t="s">
        <v>74</v>
      </c>
      <c r="AY166" s="234" t="s">
        <v>122</v>
      </c>
    </row>
    <row r="167" s="14" customFormat="1">
      <c r="A167" s="14"/>
      <c r="B167" s="235"/>
      <c r="C167" s="236"/>
      <c r="D167" s="225" t="s">
        <v>133</v>
      </c>
      <c r="E167" s="237" t="s">
        <v>28</v>
      </c>
      <c r="F167" s="238" t="s">
        <v>136</v>
      </c>
      <c r="G167" s="236"/>
      <c r="H167" s="239">
        <v>113.75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133</v>
      </c>
      <c r="AU167" s="245" t="s">
        <v>84</v>
      </c>
      <c r="AV167" s="14" t="s">
        <v>129</v>
      </c>
      <c r="AW167" s="14" t="s">
        <v>35</v>
      </c>
      <c r="AX167" s="14" t="s">
        <v>82</v>
      </c>
      <c r="AY167" s="245" t="s">
        <v>122</v>
      </c>
    </row>
    <row r="168" s="2" customFormat="1" ht="24.15" customHeight="1">
      <c r="A168" s="39"/>
      <c r="B168" s="40"/>
      <c r="C168" s="205" t="s">
        <v>391</v>
      </c>
      <c r="D168" s="205" t="s">
        <v>124</v>
      </c>
      <c r="E168" s="206" t="s">
        <v>608</v>
      </c>
      <c r="F168" s="207" t="s">
        <v>609</v>
      </c>
      <c r="G168" s="208" t="s">
        <v>148</v>
      </c>
      <c r="H168" s="209">
        <v>11950</v>
      </c>
      <c r="I168" s="210"/>
      <c r="J168" s="211">
        <f>ROUND(I168*H168,2)</f>
        <v>0</v>
      </c>
      <c r="K168" s="207" t="s">
        <v>128</v>
      </c>
      <c r="L168" s="45"/>
      <c r="M168" s="212" t="s">
        <v>28</v>
      </c>
      <c r="N168" s="213" t="s">
        <v>45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129</v>
      </c>
      <c r="AT168" s="216" t="s">
        <v>124</v>
      </c>
      <c r="AU168" s="216" t="s">
        <v>84</v>
      </c>
      <c r="AY168" s="18" t="s">
        <v>122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82</v>
      </c>
      <c r="BK168" s="217">
        <f>ROUND(I168*H168,2)</f>
        <v>0</v>
      </c>
      <c r="BL168" s="18" t="s">
        <v>129</v>
      </c>
      <c r="BM168" s="216" t="s">
        <v>610</v>
      </c>
    </row>
    <row r="169" s="2" customFormat="1">
      <c r="A169" s="39"/>
      <c r="B169" s="40"/>
      <c r="C169" s="41"/>
      <c r="D169" s="218" t="s">
        <v>131</v>
      </c>
      <c r="E169" s="41"/>
      <c r="F169" s="219" t="s">
        <v>611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131</v>
      </c>
      <c r="AU169" s="18" t="s">
        <v>84</v>
      </c>
    </row>
    <row r="170" s="13" customFormat="1">
      <c r="A170" s="13"/>
      <c r="B170" s="223"/>
      <c r="C170" s="224"/>
      <c r="D170" s="225" t="s">
        <v>133</v>
      </c>
      <c r="E170" s="226" t="s">
        <v>28</v>
      </c>
      <c r="F170" s="227" t="s">
        <v>526</v>
      </c>
      <c r="G170" s="224"/>
      <c r="H170" s="228">
        <v>11950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133</v>
      </c>
      <c r="AU170" s="234" t="s">
        <v>84</v>
      </c>
      <c r="AV170" s="13" t="s">
        <v>84</v>
      </c>
      <c r="AW170" s="13" t="s">
        <v>35</v>
      </c>
      <c r="AX170" s="13" t="s">
        <v>74</v>
      </c>
      <c r="AY170" s="234" t="s">
        <v>122</v>
      </c>
    </row>
    <row r="171" s="14" customFormat="1">
      <c r="A171" s="14"/>
      <c r="B171" s="235"/>
      <c r="C171" s="236"/>
      <c r="D171" s="225" t="s">
        <v>133</v>
      </c>
      <c r="E171" s="237" t="s">
        <v>28</v>
      </c>
      <c r="F171" s="238" t="s">
        <v>136</v>
      </c>
      <c r="G171" s="236"/>
      <c r="H171" s="239">
        <v>11950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133</v>
      </c>
      <c r="AU171" s="245" t="s">
        <v>84</v>
      </c>
      <c r="AV171" s="14" t="s">
        <v>129</v>
      </c>
      <c r="AW171" s="14" t="s">
        <v>35</v>
      </c>
      <c r="AX171" s="14" t="s">
        <v>82</v>
      </c>
      <c r="AY171" s="245" t="s">
        <v>122</v>
      </c>
    </row>
    <row r="172" s="2" customFormat="1" ht="21.75" customHeight="1">
      <c r="A172" s="39"/>
      <c r="B172" s="40"/>
      <c r="C172" s="205" t="s">
        <v>396</v>
      </c>
      <c r="D172" s="205" t="s">
        <v>124</v>
      </c>
      <c r="E172" s="206" t="s">
        <v>612</v>
      </c>
      <c r="F172" s="207" t="s">
        <v>613</v>
      </c>
      <c r="G172" s="208" t="s">
        <v>148</v>
      </c>
      <c r="H172" s="209">
        <v>11950</v>
      </c>
      <c r="I172" s="210"/>
      <c r="J172" s="211">
        <f>ROUND(I172*H172,2)</f>
        <v>0</v>
      </c>
      <c r="K172" s="207" t="s">
        <v>128</v>
      </c>
      <c r="L172" s="45"/>
      <c r="M172" s="212" t="s">
        <v>28</v>
      </c>
      <c r="N172" s="213" t="s">
        <v>45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129</v>
      </c>
      <c r="AT172" s="216" t="s">
        <v>124</v>
      </c>
      <c r="AU172" s="216" t="s">
        <v>84</v>
      </c>
      <c r="AY172" s="18" t="s">
        <v>122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82</v>
      </c>
      <c r="BK172" s="217">
        <f>ROUND(I172*H172,2)</f>
        <v>0</v>
      </c>
      <c r="BL172" s="18" t="s">
        <v>129</v>
      </c>
      <c r="BM172" s="216" t="s">
        <v>614</v>
      </c>
    </row>
    <row r="173" s="2" customFormat="1">
      <c r="A173" s="39"/>
      <c r="B173" s="40"/>
      <c r="C173" s="41"/>
      <c r="D173" s="218" t="s">
        <v>131</v>
      </c>
      <c r="E173" s="41"/>
      <c r="F173" s="219" t="s">
        <v>615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131</v>
      </c>
      <c r="AU173" s="18" t="s">
        <v>84</v>
      </c>
    </row>
    <row r="174" s="13" customFormat="1">
      <c r="A174" s="13"/>
      <c r="B174" s="223"/>
      <c r="C174" s="224"/>
      <c r="D174" s="225" t="s">
        <v>133</v>
      </c>
      <c r="E174" s="226" t="s">
        <v>28</v>
      </c>
      <c r="F174" s="227" t="s">
        <v>526</v>
      </c>
      <c r="G174" s="224"/>
      <c r="H174" s="228">
        <v>11950</v>
      </c>
      <c r="I174" s="229"/>
      <c r="J174" s="224"/>
      <c r="K174" s="224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133</v>
      </c>
      <c r="AU174" s="234" t="s">
        <v>84</v>
      </c>
      <c r="AV174" s="13" t="s">
        <v>84</v>
      </c>
      <c r="AW174" s="13" t="s">
        <v>35</v>
      </c>
      <c r="AX174" s="13" t="s">
        <v>74</v>
      </c>
      <c r="AY174" s="234" t="s">
        <v>122</v>
      </c>
    </row>
    <row r="175" s="14" customFormat="1">
      <c r="A175" s="14"/>
      <c r="B175" s="235"/>
      <c r="C175" s="236"/>
      <c r="D175" s="225" t="s">
        <v>133</v>
      </c>
      <c r="E175" s="237" t="s">
        <v>28</v>
      </c>
      <c r="F175" s="238" t="s">
        <v>136</v>
      </c>
      <c r="G175" s="236"/>
      <c r="H175" s="239">
        <v>11950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133</v>
      </c>
      <c r="AU175" s="245" t="s">
        <v>84</v>
      </c>
      <c r="AV175" s="14" t="s">
        <v>129</v>
      </c>
      <c r="AW175" s="14" t="s">
        <v>35</v>
      </c>
      <c r="AX175" s="14" t="s">
        <v>82</v>
      </c>
      <c r="AY175" s="245" t="s">
        <v>122</v>
      </c>
    </row>
    <row r="176" s="2" customFormat="1" ht="16.5" customHeight="1">
      <c r="A176" s="39"/>
      <c r="B176" s="40"/>
      <c r="C176" s="205" t="s">
        <v>402</v>
      </c>
      <c r="D176" s="205" t="s">
        <v>124</v>
      </c>
      <c r="E176" s="206" t="s">
        <v>616</v>
      </c>
      <c r="F176" s="207" t="s">
        <v>617</v>
      </c>
      <c r="G176" s="208" t="s">
        <v>273</v>
      </c>
      <c r="H176" s="209">
        <v>0.47799999999999998</v>
      </c>
      <c r="I176" s="210"/>
      <c r="J176" s="211">
        <f>ROUND(I176*H176,2)</f>
        <v>0</v>
      </c>
      <c r="K176" s="207" t="s">
        <v>128</v>
      </c>
      <c r="L176" s="45"/>
      <c r="M176" s="212" t="s">
        <v>28</v>
      </c>
      <c r="N176" s="213" t="s">
        <v>45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129</v>
      </c>
      <c r="AT176" s="216" t="s">
        <v>124</v>
      </c>
      <c r="AU176" s="216" t="s">
        <v>84</v>
      </c>
      <c r="AY176" s="18" t="s">
        <v>122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82</v>
      </c>
      <c r="BK176" s="217">
        <f>ROUND(I176*H176,2)</f>
        <v>0</v>
      </c>
      <c r="BL176" s="18" t="s">
        <v>129</v>
      </c>
      <c r="BM176" s="216" t="s">
        <v>618</v>
      </c>
    </row>
    <row r="177" s="2" customFormat="1">
      <c r="A177" s="39"/>
      <c r="B177" s="40"/>
      <c r="C177" s="41"/>
      <c r="D177" s="218" t="s">
        <v>131</v>
      </c>
      <c r="E177" s="41"/>
      <c r="F177" s="219" t="s">
        <v>619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131</v>
      </c>
      <c r="AU177" s="18" t="s">
        <v>84</v>
      </c>
    </row>
    <row r="178" s="13" customFormat="1">
      <c r="A178" s="13"/>
      <c r="B178" s="223"/>
      <c r="C178" s="224"/>
      <c r="D178" s="225" t="s">
        <v>133</v>
      </c>
      <c r="E178" s="226" t="s">
        <v>28</v>
      </c>
      <c r="F178" s="227" t="s">
        <v>620</v>
      </c>
      <c r="G178" s="224"/>
      <c r="H178" s="228">
        <v>0.47799999999999998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133</v>
      </c>
      <c r="AU178" s="234" t="s">
        <v>84</v>
      </c>
      <c r="AV178" s="13" t="s">
        <v>84</v>
      </c>
      <c r="AW178" s="13" t="s">
        <v>35</v>
      </c>
      <c r="AX178" s="13" t="s">
        <v>74</v>
      </c>
      <c r="AY178" s="234" t="s">
        <v>122</v>
      </c>
    </row>
    <row r="179" s="14" customFormat="1">
      <c r="A179" s="14"/>
      <c r="B179" s="235"/>
      <c r="C179" s="236"/>
      <c r="D179" s="225" t="s">
        <v>133</v>
      </c>
      <c r="E179" s="237" t="s">
        <v>28</v>
      </c>
      <c r="F179" s="238" t="s">
        <v>136</v>
      </c>
      <c r="G179" s="236"/>
      <c r="H179" s="239">
        <v>0.47799999999999998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133</v>
      </c>
      <c r="AU179" s="245" t="s">
        <v>84</v>
      </c>
      <c r="AV179" s="14" t="s">
        <v>129</v>
      </c>
      <c r="AW179" s="14" t="s">
        <v>35</v>
      </c>
      <c r="AX179" s="14" t="s">
        <v>82</v>
      </c>
      <c r="AY179" s="245" t="s">
        <v>122</v>
      </c>
    </row>
    <row r="180" s="2" customFormat="1" ht="16.5" customHeight="1">
      <c r="A180" s="39"/>
      <c r="B180" s="40"/>
      <c r="C180" s="249" t="s">
        <v>406</v>
      </c>
      <c r="D180" s="249" t="s">
        <v>229</v>
      </c>
      <c r="E180" s="250" t="s">
        <v>604</v>
      </c>
      <c r="F180" s="251" t="s">
        <v>605</v>
      </c>
      <c r="G180" s="252" t="s">
        <v>529</v>
      </c>
      <c r="H180" s="253">
        <v>478</v>
      </c>
      <c r="I180" s="254"/>
      <c r="J180" s="255">
        <f>ROUND(I180*H180,2)</f>
        <v>0</v>
      </c>
      <c r="K180" s="251" t="s">
        <v>128</v>
      </c>
      <c r="L180" s="256"/>
      <c r="M180" s="257" t="s">
        <v>28</v>
      </c>
      <c r="N180" s="258" t="s">
        <v>45</v>
      </c>
      <c r="O180" s="85"/>
      <c r="P180" s="214">
        <f>O180*H180</f>
        <v>0</v>
      </c>
      <c r="Q180" s="214">
        <v>0.001</v>
      </c>
      <c r="R180" s="214">
        <f>Q180*H180</f>
        <v>0.47800000000000004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203</v>
      </c>
      <c r="AT180" s="216" t="s">
        <v>229</v>
      </c>
      <c r="AU180" s="216" t="s">
        <v>84</v>
      </c>
      <c r="AY180" s="18" t="s">
        <v>122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82</v>
      </c>
      <c r="BK180" s="217">
        <f>ROUND(I180*H180,2)</f>
        <v>0</v>
      </c>
      <c r="BL180" s="18" t="s">
        <v>129</v>
      </c>
      <c r="BM180" s="216" t="s">
        <v>621</v>
      </c>
    </row>
    <row r="181" s="13" customFormat="1">
      <c r="A181" s="13"/>
      <c r="B181" s="223"/>
      <c r="C181" s="224"/>
      <c r="D181" s="225" t="s">
        <v>133</v>
      </c>
      <c r="E181" s="226" t="s">
        <v>28</v>
      </c>
      <c r="F181" s="227" t="s">
        <v>622</v>
      </c>
      <c r="G181" s="224"/>
      <c r="H181" s="228">
        <v>478</v>
      </c>
      <c r="I181" s="229"/>
      <c r="J181" s="224"/>
      <c r="K181" s="224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133</v>
      </c>
      <c r="AU181" s="234" t="s">
        <v>84</v>
      </c>
      <c r="AV181" s="13" t="s">
        <v>84</v>
      </c>
      <c r="AW181" s="13" t="s">
        <v>35</v>
      </c>
      <c r="AX181" s="13" t="s">
        <v>74</v>
      </c>
      <c r="AY181" s="234" t="s">
        <v>122</v>
      </c>
    </row>
    <row r="182" s="14" customFormat="1">
      <c r="A182" s="14"/>
      <c r="B182" s="235"/>
      <c r="C182" s="236"/>
      <c r="D182" s="225" t="s">
        <v>133</v>
      </c>
      <c r="E182" s="237" t="s">
        <v>28</v>
      </c>
      <c r="F182" s="238" t="s">
        <v>136</v>
      </c>
      <c r="G182" s="236"/>
      <c r="H182" s="239">
        <v>478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133</v>
      </c>
      <c r="AU182" s="245" t="s">
        <v>84</v>
      </c>
      <c r="AV182" s="14" t="s">
        <v>129</v>
      </c>
      <c r="AW182" s="14" t="s">
        <v>35</v>
      </c>
      <c r="AX182" s="14" t="s">
        <v>82</v>
      </c>
      <c r="AY182" s="245" t="s">
        <v>122</v>
      </c>
    </row>
    <row r="183" s="2" customFormat="1" ht="24.15" customHeight="1">
      <c r="A183" s="39"/>
      <c r="B183" s="40"/>
      <c r="C183" s="205" t="s">
        <v>412</v>
      </c>
      <c r="D183" s="205" t="s">
        <v>124</v>
      </c>
      <c r="E183" s="206" t="s">
        <v>623</v>
      </c>
      <c r="F183" s="207" t="s">
        <v>624</v>
      </c>
      <c r="G183" s="208" t="s">
        <v>273</v>
      </c>
      <c r="H183" s="209">
        <v>35.850000000000001</v>
      </c>
      <c r="I183" s="210"/>
      <c r="J183" s="211">
        <f>ROUND(I183*H183,2)</f>
        <v>0</v>
      </c>
      <c r="K183" s="207" t="s">
        <v>28</v>
      </c>
      <c r="L183" s="45"/>
      <c r="M183" s="212" t="s">
        <v>28</v>
      </c>
      <c r="N183" s="213" t="s">
        <v>45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129</v>
      </c>
      <c r="AT183" s="216" t="s">
        <v>124</v>
      </c>
      <c r="AU183" s="216" t="s">
        <v>84</v>
      </c>
      <c r="AY183" s="18" t="s">
        <v>122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82</v>
      </c>
      <c r="BK183" s="217">
        <f>ROUND(I183*H183,2)</f>
        <v>0</v>
      </c>
      <c r="BL183" s="18" t="s">
        <v>129</v>
      </c>
      <c r="BM183" s="216" t="s">
        <v>625</v>
      </c>
    </row>
    <row r="184" s="13" customFormat="1">
      <c r="A184" s="13"/>
      <c r="B184" s="223"/>
      <c r="C184" s="224"/>
      <c r="D184" s="225" t="s">
        <v>133</v>
      </c>
      <c r="E184" s="226" t="s">
        <v>28</v>
      </c>
      <c r="F184" s="227" t="s">
        <v>626</v>
      </c>
      <c r="G184" s="224"/>
      <c r="H184" s="228">
        <v>35.850000000000001</v>
      </c>
      <c r="I184" s="229"/>
      <c r="J184" s="224"/>
      <c r="K184" s="224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133</v>
      </c>
      <c r="AU184" s="234" t="s">
        <v>84</v>
      </c>
      <c r="AV184" s="13" t="s">
        <v>84</v>
      </c>
      <c r="AW184" s="13" t="s">
        <v>35</v>
      </c>
      <c r="AX184" s="13" t="s">
        <v>74</v>
      </c>
      <c r="AY184" s="234" t="s">
        <v>122</v>
      </c>
    </row>
    <row r="185" s="14" customFormat="1">
      <c r="A185" s="14"/>
      <c r="B185" s="235"/>
      <c r="C185" s="236"/>
      <c r="D185" s="225" t="s">
        <v>133</v>
      </c>
      <c r="E185" s="237" t="s">
        <v>28</v>
      </c>
      <c r="F185" s="238" t="s">
        <v>136</v>
      </c>
      <c r="G185" s="236"/>
      <c r="H185" s="239">
        <v>35.850000000000001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133</v>
      </c>
      <c r="AU185" s="245" t="s">
        <v>84</v>
      </c>
      <c r="AV185" s="14" t="s">
        <v>129</v>
      </c>
      <c r="AW185" s="14" t="s">
        <v>35</v>
      </c>
      <c r="AX185" s="14" t="s">
        <v>82</v>
      </c>
      <c r="AY185" s="245" t="s">
        <v>122</v>
      </c>
    </row>
    <row r="186" s="2" customFormat="1" ht="16.5" customHeight="1">
      <c r="A186" s="39"/>
      <c r="B186" s="40"/>
      <c r="C186" s="205" t="s">
        <v>416</v>
      </c>
      <c r="D186" s="205" t="s">
        <v>124</v>
      </c>
      <c r="E186" s="206" t="s">
        <v>627</v>
      </c>
      <c r="F186" s="207" t="s">
        <v>628</v>
      </c>
      <c r="G186" s="208" t="s">
        <v>127</v>
      </c>
      <c r="H186" s="209">
        <v>1195</v>
      </c>
      <c r="I186" s="210"/>
      <c r="J186" s="211">
        <f>ROUND(I186*H186,2)</f>
        <v>0</v>
      </c>
      <c r="K186" s="207" t="s">
        <v>128</v>
      </c>
      <c r="L186" s="45"/>
      <c r="M186" s="212" t="s">
        <v>28</v>
      </c>
      <c r="N186" s="213" t="s">
        <v>45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129</v>
      </c>
      <c r="AT186" s="216" t="s">
        <v>124</v>
      </c>
      <c r="AU186" s="216" t="s">
        <v>84</v>
      </c>
      <c r="AY186" s="18" t="s">
        <v>122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82</v>
      </c>
      <c r="BK186" s="217">
        <f>ROUND(I186*H186,2)</f>
        <v>0</v>
      </c>
      <c r="BL186" s="18" t="s">
        <v>129</v>
      </c>
      <c r="BM186" s="216" t="s">
        <v>629</v>
      </c>
    </row>
    <row r="187" s="2" customFormat="1">
      <c r="A187" s="39"/>
      <c r="B187" s="40"/>
      <c r="C187" s="41"/>
      <c r="D187" s="218" t="s">
        <v>131</v>
      </c>
      <c r="E187" s="41"/>
      <c r="F187" s="219" t="s">
        <v>630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131</v>
      </c>
      <c r="AU187" s="18" t="s">
        <v>84</v>
      </c>
    </row>
    <row r="188" s="13" customFormat="1">
      <c r="A188" s="13"/>
      <c r="B188" s="223"/>
      <c r="C188" s="224"/>
      <c r="D188" s="225" t="s">
        <v>133</v>
      </c>
      <c r="E188" s="226" t="s">
        <v>28</v>
      </c>
      <c r="F188" s="227" t="s">
        <v>631</v>
      </c>
      <c r="G188" s="224"/>
      <c r="H188" s="228">
        <v>1195</v>
      </c>
      <c r="I188" s="229"/>
      <c r="J188" s="224"/>
      <c r="K188" s="224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133</v>
      </c>
      <c r="AU188" s="234" t="s">
        <v>84</v>
      </c>
      <c r="AV188" s="13" t="s">
        <v>84</v>
      </c>
      <c r="AW188" s="13" t="s">
        <v>35</v>
      </c>
      <c r="AX188" s="13" t="s">
        <v>74</v>
      </c>
      <c r="AY188" s="234" t="s">
        <v>122</v>
      </c>
    </row>
    <row r="189" s="14" customFormat="1">
      <c r="A189" s="14"/>
      <c r="B189" s="235"/>
      <c r="C189" s="236"/>
      <c r="D189" s="225" t="s">
        <v>133</v>
      </c>
      <c r="E189" s="237" t="s">
        <v>28</v>
      </c>
      <c r="F189" s="238" t="s">
        <v>136</v>
      </c>
      <c r="G189" s="236"/>
      <c r="H189" s="239">
        <v>1195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133</v>
      </c>
      <c r="AU189" s="245" t="s">
        <v>84</v>
      </c>
      <c r="AV189" s="14" t="s">
        <v>129</v>
      </c>
      <c r="AW189" s="14" t="s">
        <v>35</v>
      </c>
      <c r="AX189" s="14" t="s">
        <v>82</v>
      </c>
      <c r="AY189" s="245" t="s">
        <v>122</v>
      </c>
    </row>
    <row r="190" s="12" customFormat="1" ht="22.8" customHeight="1">
      <c r="A190" s="12"/>
      <c r="B190" s="189"/>
      <c r="C190" s="190"/>
      <c r="D190" s="191" t="s">
        <v>73</v>
      </c>
      <c r="E190" s="203" t="s">
        <v>476</v>
      </c>
      <c r="F190" s="203" t="s">
        <v>477</v>
      </c>
      <c r="G190" s="190"/>
      <c r="H190" s="190"/>
      <c r="I190" s="193"/>
      <c r="J190" s="204">
        <f>BK190</f>
        <v>0</v>
      </c>
      <c r="K190" s="190"/>
      <c r="L190" s="195"/>
      <c r="M190" s="196"/>
      <c r="N190" s="197"/>
      <c r="O190" s="197"/>
      <c r="P190" s="198">
        <f>SUM(P191:P192)</f>
        <v>0</v>
      </c>
      <c r="Q190" s="197"/>
      <c r="R190" s="198">
        <f>SUM(R191:R192)</f>
        <v>0</v>
      </c>
      <c r="S190" s="197"/>
      <c r="T190" s="199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0" t="s">
        <v>82</v>
      </c>
      <c r="AT190" s="201" t="s">
        <v>73</v>
      </c>
      <c r="AU190" s="201" t="s">
        <v>82</v>
      </c>
      <c r="AY190" s="200" t="s">
        <v>122</v>
      </c>
      <c r="BK190" s="202">
        <f>SUM(BK191:BK192)</f>
        <v>0</v>
      </c>
    </row>
    <row r="191" s="2" customFormat="1" ht="16.5" customHeight="1">
      <c r="A191" s="39"/>
      <c r="B191" s="40"/>
      <c r="C191" s="205" t="s">
        <v>422</v>
      </c>
      <c r="D191" s="205" t="s">
        <v>124</v>
      </c>
      <c r="E191" s="206" t="s">
        <v>632</v>
      </c>
      <c r="F191" s="207" t="s">
        <v>633</v>
      </c>
      <c r="G191" s="208" t="s">
        <v>273</v>
      </c>
      <c r="H191" s="209">
        <v>4.6180000000000003</v>
      </c>
      <c r="I191" s="210"/>
      <c r="J191" s="211">
        <f>ROUND(I191*H191,2)</f>
        <v>0</v>
      </c>
      <c r="K191" s="207" t="s">
        <v>128</v>
      </c>
      <c r="L191" s="45"/>
      <c r="M191" s="212" t="s">
        <v>28</v>
      </c>
      <c r="N191" s="213" t="s">
        <v>45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129</v>
      </c>
      <c r="AT191" s="216" t="s">
        <v>124</v>
      </c>
      <c r="AU191" s="216" t="s">
        <v>84</v>
      </c>
      <c r="AY191" s="18" t="s">
        <v>122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82</v>
      </c>
      <c r="BK191" s="217">
        <f>ROUND(I191*H191,2)</f>
        <v>0</v>
      </c>
      <c r="BL191" s="18" t="s">
        <v>129</v>
      </c>
      <c r="BM191" s="216" t="s">
        <v>634</v>
      </c>
    </row>
    <row r="192" s="2" customFormat="1">
      <c r="A192" s="39"/>
      <c r="B192" s="40"/>
      <c r="C192" s="41"/>
      <c r="D192" s="218" t="s">
        <v>131</v>
      </c>
      <c r="E192" s="41"/>
      <c r="F192" s="219" t="s">
        <v>635</v>
      </c>
      <c r="G192" s="41"/>
      <c r="H192" s="41"/>
      <c r="I192" s="220"/>
      <c r="J192" s="41"/>
      <c r="K192" s="41"/>
      <c r="L192" s="45"/>
      <c r="M192" s="259"/>
      <c r="N192" s="260"/>
      <c r="O192" s="261"/>
      <c r="P192" s="261"/>
      <c r="Q192" s="261"/>
      <c r="R192" s="261"/>
      <c r="S192" s="261"/>
      <c r="T192" s="262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131</v>
      </c>
      <c r="AU192" s="18" t="s">
        <v>84</v>
      </c>
    </row>
    <row r="193" s="2" customFormat="1" ht="6.96" customHeight="1">
      <c r="A193" s="39"/>
      <c r="B193" s="60"/>
      <c r="C193" s="61"/>
      <c r="D193" s="61"/>
      <c r="E193" s="61"/>
      <c r="F193" s="61"/>
      <c r="G193" s="61"/>
      <c r="H193" s="61"/>
      <c r="I193" s="61"/>
      <c r="J193" s="61"/>
      <c r="K193" s="61"/>
      <c r="L193" s="45"/>
      <c r="M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</row>
  </sheetData>
  <sheetProtection sheet="1" autoFilter="0" formatColumns="0" formatRows="0" objects="1" scenarios="1" spinCount="100000" saltValue="rxF2hy69g+Nz1NtcynIXSadrjUsKA2tkuERZv6rzxIgHJSpYXq0Bds1SCBln9yoktfbNs4IqLOls3Q/WV/OyWQ==" hashValue="pFTtefCi0pSn+cOuPaHY/dBubhR8KyKQx93wBAJ/DjyyT5TuzhIGE+xgIAtuZVqfPg9DXua5ufbMlpzQfK9uiw==" algorithmName="SHA-512" password="CC35"/>
  <autoFilter ref="C81:K19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5_02/111151331"/>
    <hyperlink ref="F90" r:id="rId2" display="https://podminky.urs.cz/item/CS_URS_2025_02/181451121"/>
    <hyperlink ref="F97" r:id="rId3" display="https://podminky.urs.cz/item/CS_URS_2025_02/181951111"/>
    <hyperlink ref="F101" r:id="rId4" display="https://podminky.urs.cz/item/CS_URS_2025_02/183101113"/>
    <hyperlink ref="F105" r:id="rId5" display="https://podminky.urs.cz/item/CS_URS_2025_02/183403112"/>
    <hyperlink ref="F109" r:id="rId6" display="https://podminky.urs.cz/item/CS_URS_2025_02/183403151"/>
    <hyperlink ref="F113" r:id="rId7" display="https://podminky.urs.cz/item/CS_URS_2025_02/183403152"/>
    <hyperlink ref="F117" r:id="rId8" display="https://podminky.urs.cz/item/CS_URS_2025_02/184102211"/>
    <hyperlink ref="F148" r:id="rId9" display="https://podminky.urs.cz/item/CS_URS_2025_02/184201111"/>
    <hyperlink ref="F155" r:id="rId10" display="https://podminky.urs.cz/item/CS_URS_2025_02/184812112"/>
    <hyperlink ref="F162" r:id="rId11" display="https://podminky.urs.cz/item/CS_URS_2025_02/184816111"/>
    <hyperlink ref="F169" r:id="rId12" display="https://podminky.urs.cz/item/CS_URS_2025_02/184853511"/>
    <hyperlink ref="F173" r:id="rId13" display="https://podminky.urs.cz/item/CS_URS_2025_02/184853521"/>
    <hyperlink ref="F177" r:id="rId14" display="https://podminky.urs.cz/item/CS_URS_2025_02/185802113"/>
    <hyperlink ref="F187" r:id="rId15" display="https://podminky.urs.cz/item/CS_URS_2025_02/185804312"/>
    <hyperlink ref="F192" r:id="rId16" display="https://podminky.urs.cz/item/CS_URS_2025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Rekultivace skládky TKO Štěpánovice - III. etapa - 2. část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636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23. 9. 2025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28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29</v>
      </c>
      <c r="F15" s="39"/>
      <c r="G15" s="39"/>
      <c r="H15" s="39"/>
      <c r="I15" s="133" t="s">
        <v>30</v>
      </c>
      <c r="J15" s="137" t="s">
        <v>28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30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27</v>
      </c>
      <c r="J20" s="137" t="s">
        <v>28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30</v>
      </c>
      <c r="J21" s="137" t="s">
        <v>28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27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30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ROUND((SUM(BE83:BE103)),  2)</f>
        <v>0</v>
      </c>
      <c r="G33" s="39"/>
      <c r="H33" s="39"/>
      <c r="I33" s="149">
        <v>0.20999999999999999</v>
      </c>
      <c r="J33" s="148">
        <f>ROUND(((SUM(BE83:BE103))*I33),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ROUND((SUM(BF83:BF103)),  2)</f>
        <v>0</v>
      </c>
      <c r="G34" s="39"/>
      <c r="H34" s="39"/>
      <c r="I34" s="149">
        <v>0.12</v>
      </c>
      <c r="J34" s="148">
        <f>ROUND(((SUM(BF83:BF103))*I34),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ROUND((SUM(BG83:BG103)),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ROUND((SUM(BH83:BH103)),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ROUND((SUM(BI83:BI103)),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Rekultivace skládky TKO Štěpánovice - III. etapa - 2. část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k. ú. Štěpánovice u Klatov, k. ú. Dehtín</v>
      </c>
      <c r="G52" s="41"/>
      <c r="H52" s="41"/>
      <c r="I52" s="33" t="s">
        <v>24</v>
      </c>
      <c r="J52" s="73" t="str">
        <f>IF(J12="","",J12)</f>
        <v>23. 9. 2025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26</v>
      </c>
      <c r="D54" s="41"/>
      <c r="E54" s="41"/>
      <c r="F54" s="28" t="str">
        <f>E15</f>
        <v xml:space="preserve">Odpadové hospodářství Klatovy, s. r. o., Klatovy </v>
      </c>
      <c r="G54" s="41"/>
      <c r="H54" s="41"/>
      <c r="I54" s="33" t="s">
        <v>33</v>
      </c>
      <c r="J54" s="37" t="str">
        <f>E21</f>
        <v>INTERPROJEKT ODPADY s. r. o., Praha 6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637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638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639</v>
      </c>
      <c r="E62" s="175"/>
      <c r="F62" s="175"/>
      <c r="G62" s="175"/>
      <c r="H62" s="175"/>
      <c r="I62" s="175"/>
      <c r="J62" s="176">
        <f>J90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640</v>
      </c>
      <c r="E63" s="175"/>
      <c r="F63" s="175"/>
      <c r="G63" s="175"/>
      <c r="H63" s="175"/>
      <c r="I63" s="175"/>
      <c r="J63" s="176">
        <f>J95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107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Rekultivace skládky TKO Štěpánovice - III. etapa - 2. část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98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VON - Vedlejší a ostatní náklady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22</v>
      </c>
      <c r="D77" s="41"/>
      <c r="E77" s="41"/>
      <c r="F77" s="28" t="str">
        <f>F12</f>
        <v>k. ú. Štěpánovice u Klatov, k. ú. Dehtín</v>
      </c>
      <c r="G77" s="41"/>
      <c r="H77" s="41"/>
      <c r="I77" s="33" t="s">
        <v>24</v>
      </c>
      <c r="J77" s="73" t="str">
        <f>IF(J12="","",J12)</f>
        <v>23. 9. 2025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40.05" customHeight="1">
      <c r="A79" s="39"/>
      <c r="B79" s="40"/>
      <c r="C79" s="33" t="s">
        <v>26</v>
      </c>
      <c r="D79" s="41"/>
      <c r="E79" s="41"/>
      <c r="F79" s="28" t="str">
        <f>E15</f>
        <v xml:space="preserve">Odpadové hospodářství Klatovy, s. r. o., Klatovy </v>
      </c>
      <c r="G79" s="41"/>
      <c r="H79" s="41"/>
      <c r="I79" s="33" t="s">
        <v>33</v>
      </c>
      <c r="J79" s="37" t="str">
        <f>E21</f>
        <v>INTERPROJEKT ODPADY s. r. o., Praha 6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31</v>
      </c>
      <c r="D80" s="41"/>
      <c r="E80" s="41"/>
      <c r="F80" s="28" t="str">
        <f>IF(E18="","",E18)</f>
        <v>Vyplň údaj</v>
      </c>
      <c r="G80" s="41"/>
      <c r="H80" s="41"/>
      <c r="I80" s="33" t="s">
        <v>36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108</v>
      </c>
      <c r="D82" s="181" t="s">
        <v>59</v>
      </c>
      <c r="E82" s="181" t="s">
        <v>55</v>
      </c>
      <c r="F82" s="181" t="s">
        <v>56</v>
      </c>
      <c r="G82" s="181" t="s">
        <v>109</v>
      </c>
      <c r="H82" s="181" t="s">
        <v>110</v>
      </c>
      <c r="I82" s="181" t="s">
        <v>111</v>
      </c>
      <c r="J82" s="181" t="s">
        <v>102</v>
      </c>
      <c r="K82" s="182" t="s">
        <v>112</v>
      </c>
      <c r="L82" s="183"/>
      <c r="M82" s="93" t="s">
        <v>28</v>
      </c>
      <c r="N82" s="94" t="s">
        <v>44</v>
      </c>
      <c r="O82" s="94" t="s">
        <v>113</v>
      </c>
      <c r="P82" s="94" t="s">
        <v>114</v>
      </c>
      <c r="Q82" s="94" t="s">
        <v>115</v>
      </c>
      <c r="R82" s="94" t="s">
        <v>116</v>
      </c>
      <c r="S82" s="94" t="s">
        <v>117</v>
      </c>
      <c r="T82" s="95" t="s">
        <v>118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119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73</v>
      </c>
      <c r="AU83" s="18" t="s">
        <v>103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73</v>
      </c>
      <c r="E84" s="192" t="s">
        <v>641</v>
      </c>
      <c r="F84" s="192" t="s">
        <v>642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P85+P90+P95</f>
        <v>0</v>
      </c>
      <c r="Q84" s="197"/>
      <c r="R84" s="198">
        <f>R85+R90+R95</f>
        <v>0</v>
      </c>
      <c r="S84" s="197"/>
      <c r="T84" s="199">
        <f>T85+T90+T95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153</v>
      </c>
      <c r="AT84" s="201" t="s">
        <v>73</v>
      </c>
      <c r="AU84" s="201" t="s">
        <v>74</v>
      </c>
      <c r="AY84" s="200" t="s">
        <v>122</v>
      </c>
      <c r="BK84" s="202">
        <f>BK85+BK90+BK95</f>
        <v>0</v>
      </c>
    </row>
    <row r="85" s="12" customFormat="1" ht="22.8" customHeight="1">
      <c r="A85" s="12"/>
      <c r="B85" s="189"/>
      <c r="C85" s="190"/>
      <c r="D85" s="191" t="s">
        <v>73</v>
      </c>
      <c r="E85" s="203" t="s">
        <v>643</v>
      </c>
      <c r="F85" s="203" t="s">
        <v>644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SUM(P86:P89)</f>
        <v>0</v>
      </c>
      <c r="Q85" s="197"/>
      <c r="R85" s="198">
        <f>SUM(R86:R89)</f>
        <v>0</v>
      </c>
      <c r="S85" s="197"/>
      <c r="T85" s="199">
        <f>SUM(T86:T89)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153</v>
      </c>
      <c r="AT85" s="201" t="s">
        <v>73</v>
      </c>
      <c r="AU85" s="201" t="s">
        <v>82</v>
      </c>
      <c r="AY85" s="200" t="s">
        <v>122</v>
      </c>
      <c r="BK85" s="202">
        <f>SUM(BK86:BK89)</f>
        <v>0</v>
      </c>
    </row>
    <row r="86" s="2" customFormat="1" ht="24.15" customHeight="1">
      <c r="A86" s="39"/>
      <c r="B86" s="40"/>
      <c r="C86" s="205" t="s">
        <v>82</v>
      </c>
      <c r="D86" s="205" t="s">
        <v>124</v>
      </c>
      <c r="E86" s="206" t="s">
        <v>645</v>
      </c>
      <c r="F86" s="207" t="s">
        <v>644</v>
      </c>
      <c r="G86" s="208" t="s">
        <v>163</v>
      </c>
      <c r="H86" s="209">
        <v>1</v>
      </c>
      <c r="I86" s="210"/>
      <c r="J86" s="211">
        <f>ROUND(I86*H86,2)</f>
        <v>0</v>
      </c>
      <c r="K86" s="207" t="s">
        <v>128</v>
      </c>
      <c r="L86" s="45"/>
      <c r="M86" s="212" t="s">
        <v>28</v>
      </c>
      <c r="N86" s="213" t="s">
        <v>45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646</v>
      </c>
      <c r="AT86" s="216" t="s">
        <v>124</v>
      </c>
      <c r="AU86" s="216" t="s">
        <v>84</v>
      </c>
      <c r="AY86" s="18" t="s">
        <v>122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82</v>
      </c>
      <c r="BK86" s="217">
        <f>ROUND(I86*H86,2)</f>
        <v>0</v>
      </c>
      <c r="BL86" s="18" t="s">
        <v>646</v>
      </c>
      <c r="BM86" s="216" t="s">
        <v>647</v>
      </c>
    </row>
    <row r="87" s="2" customFormat="1">
      <c r="A87" s="39"/>
      <c r="B87" s="40"/>
      <c r="C87" s="41"/>
      <c r="D87" s="218" t="s">
        <v>131</v>
      </c>
      <c r="E87" s="41"/>
      <c r="F87" s="219" t="s">
        <v>648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131</v>
      </c>
      <c r="AU87" s="18" t="s">
        <v>84</v>
      </c>
    </row>
    <row r="88" s="13" customFormat="1">
      <c r="A88" s="13"/>
      <c r="B88" s="223"/>
      <c r="C88" s="224"/>
      <c r="D88" s="225" t="s">
        <v>133</v>
      </c>
      <c r="E88" s="226" t="s">
        <v>28</v>
      </c>
      <c r="F88" s="227" t="s">
        <v>82</v>
      </c>
      <c r="G88" s="224"/>
      <c r="H88" s="228">
        <v>1</v>
      </c>
      <c r="I88" s="229"/>
      <c r="J88" s="224"/>
      <c r="K88" s="224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133</v>
      </c>
      <c r="AU88" s="234" t="s">
        <v>84</v>
      </c>
      <c r="AV88" s="13" t="s">
        <v>84</v>
      </c>
      <c r="AW88" s="13" t="s">
        <v>35</v>
      </c>
      <c r="AX88" s="13" t="s">
        <v>74</v>
      </c>
      <c r="AY88" s="234" t="s">
        <v>122</v>
      </c>
    </row>
    <row r="89" s="14" customFormat="1">
      <c r="A89" s="14"/>
      <c r="B89" s="235"/>
      <c r="C89" s="236"/>
      <c r="D89" s="225" t="s">
        <v>133</v>
      </c>
      <c r="E89" s="237" t="s">
        <v>28</v>
      </c>
      <c r="F89" s="238" t="s">
        <v>136</v>
      </c>
      <c r="G89" s="236"/>
      <c r="H89" s="239">
        <v>1</v>
      </c>
      <c r="I89" s="240"/>
      <c r="J89" s="236"/>
      <c r="K89" s="236"/>
      <c r="L89" s="241"/>
      <c r="M89" s="242"/>
      <c r="N89" s="243"/>
      <c r="O89" s="243"/>
      <c r="P89" s="243"/>
      <c r="Q89" s="243"/>
      <c r="R89" s="243"/>
      <c r="S89" s="243"/>
      <c r="T89" s="24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5" t="s">
        <v>133</v>
      </c>
      <c r="AU89" s="245" t="s">
        <v>84</v>
      </c>
      <c r="AV89" s="14" t="s">
        <v>129</v>
      </c>
      <c r="AW89" s="14" t="s">
        <v>35</v>
      </c>
      <c r="AX89" s="14" t="s">
        <v>82</v>
      </c>
      <c r="AY89" s="245" t="s">
        <v>122</v>
      </c>
    </row>
    <row r="90" s="12" customFormat="1" ht="22.8" customHeight="1">
      <c r="A90" s="12"/>
      <c r="B90" s="189"/>
      <c r="C90" s="190"/>
      <c r="D90" s="191" t="s">
        <v>73</v>
      </c>
      <c r="E90" s="203" t="s">
        <v>649</v>
      </c>
      <c r="F90" s="203" t="s">
        <v>650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SUM(P91:P94)</f>
        <v>0</v>
      </c>
      <c r="Q90" s="197"/>
      <c r="R90" s="198">
        <f>SUM(R91:R94)</f>
        <v>0</v>
      </c>
      <c r="S90" s="197"/>
      <c r="T90" s="199">
        <f>SUM(T91:T94)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153</v>
      </c>
      <c r="AT90" s="201" t="s">
        <v>73</v>
      </c>
      <c r="AU90" s="201" t="s">
        <v>82</v>
      </c>
      <c r="AY90" s="200" t="s">
        <v>122</v>
      </c>
      <c r="BK90" s="202">
        <f>SUM(BK91:BK94)</f>
        <v>0</v>
      </c>
    </row>
    <row r="91" s="2" customFormat="1" ht="24.15" customHeight="1">
      <c r="A91" s="39"/>
      <c r="B91" s="40"/>
      <c r="C91" s="205" t="s">
        <v>84</v>
      </c>
      <c r="D91" s="205" t="s">
        <v>124</v>
      </c>
      <c r="E91" s="206" t="s">
        <v>651</v>
      </c>
      <c r="F91" s="207" t="s">
        <v>650</v>
      </c>
      <c r="G91" s="208" t="s">
        <v>163</v>
      </c>
      <c r="H91" s="209">
        <v>1</v>
      </c>
      <c r="I91" s="210"/>
      <c r="J91" s="211">
        <f>ROUND(I91*H91,2)</f>
        <v>0</v>
      </c>
      <c r="K91" s="207" t="s">
        <v>128</v>
      </c>
      <c r="L91" s="45"/>
      <c r="M91" s="212" t="s">
        <v>28</v>
      </c>
      <c r="N91" s="213" t="s">
        <v>45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646</v>
      </c>
      <c r="AT91" s="216" t="s">
        <v>124</v>
      </c>
      <c r="AU91" s="216" t="s">
        <v>84</v>
      </c>
      <c r="AY91" s="18" t="s">
        <v>122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82</v>
      </c>
      <c r="BK91" s="217">
        <f>ROUND(I91*H91,2)</f>
        <v>0</v>
      </c>
      <c r="BL91" s="18" t="s">
        <v>646</v>
      </c>
      <c r="BM91" s="216" t="s">
        <v>652</v>
      </c>
    </row>
    <row r="92" s="2" customFormat="1">
      <c r="A92" s="39"/>
      <c r="B92" s="40"/>
      <c r="C92" s="41"/>
      <c r="D92" s="218" t="s">
        <v>131</v>
      </c>
      <c r="E92" s="41"/>
      <c r="F92" s="219" t="s">
        <v>653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131</v>
      </c>
      <c r="AU92" s="18" t="s">
        <v>84</v>
      </c>
    </row>
    <row r="93" s="13" customFormat="1">
      <c r="A93" s="13"/>
      <c r="B93" s="223"/>
      <c r="C93" s="224"/>
      <c r="D93" s="225" t="s">
        <v>133</v>
      </c>
      <c r="E93" s="226" t="s">
        <v>28</v>
      </c>
      <c r="F93" s="227" t="s">
        <v>82</v>
      </c>
      <c r="G93" s="224"/>
      <c r="H93" s="228">
        <v>1</v>
      </c>
      <c r="I93" s="229"/>
      <c r="J93" s="224"/>
      <c r="K93" s="224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133</v>
      </c>
      <c r="AU93" s="234" t="s">
        <v>84</v>
      </c>
      <c r="AV93" s="13" t="s">
        <v>84</v>
      </c>
      <c r="AW93" s="13" t="s">
        <v>35</v>
      </c>
      <c r="AX93" s="13" t="s">
        <v>74</v>
      </c>
      <c r="AY93" s="234" t="s">
        <v>122</v>
      </c>
    </row>
    <row r="94" s="14" customFormat="1">
      <c r="A94" s="14"/>
      <c r="B94" s="235"/>
      <c r="C94" s="236"/>
      <c r="D94" s="225" t="s">
        <v>133</v>
      </c>
      <c r="E94" s="237" t="s">
        <v>28</v>
      </c>
      <c r="F94" s="238" t="s">
        <v>136</v>
      </c>
      <c r="G94" s="236"/>
      <c r="H94" s="239">
        <v>1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133</v>
      </c>
      <c r="AU94" s="245" t="s">
        <v>84</v>
      </c>
      <c r="AV94" s="14" t="s">
        <v>129</v>
      </c>
      <c r="AW94" s="14" t="s">
        <v>35</v>
      </c>
      <c r="AX94" s="14" t="s">
        <v>82</v>
      </c>
      <c r="AY94" s="245" t="s">
        <v>122</v>
      </c>
    </row>
    <row r="95" s="12" customFormat="1" ht="22.8" customHeight="1">
      <c r="A95" s="12"/>
      <c r="B95" s="189"/>
      <c r="C95" s="190"/>
      <c r="D95" s="191" t="s">
        <v>73</v>
      </c>
      <c r="E95" s="203" t="s">
        <v>654</v>
      </c>
      <c r="F95" s="203" t="s">
        <v>655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SUM(P96:P103)</f>
        <v>0</v>
      </c>
      <c r="Q95" s="197"/>
      <c r="R95" s="198">
        <f>SUM(R96:R103)</f>
        <v>0</v>
      </c>
      <c r="S95" s="197"/>
      <c r="T95" s="199">
        <f>SUM(T96:T103)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153</v>
      </c>
      <c r="AT95" s="201" t="s">
        <v>73</v>
      </c>
      <c r="AU95" s="201" t="s">
        <v>82</v>
      </c>
      <c r="AY95" s="200" t="s">
        <v>122</v>
      </c>
      <c r="BK95" s="202">
        <f>SUM(BK96:BK103)</f>
        <v>0</v>
      </c>
    </row>
    <row r="96" s="2" customFormat="1" ht="24.15" customHeight="1">
      <c r="A96" s="39"/>
      <c r="B96" s="40"/>
      <c r="C96" s="205" t="s">
        <v>141</v>
      </c>
      <c r="D96" s="205" t="s">
        <v>124</v>
      </c>
      <c r="E96" s="206" t="s">
        <v>656</v>
      </c>
      <c r="F96" s="207" t="s">
        <v>657</v>
      </c>
      <c r="G96" s="208" t="s">
        <v>163</v>
      </c>
      <c r="H96" s="209">
        <v>1</v>
      </c>
      <c r="I96" s="210"/>
      <c r="J96" s="211">
        <f>ROUND(I96*H96,2)</f>
        <v>0</v>
      </c>
      <c r="K96" s="207" t="s">
        <v>128</v>
      </c>
      <c r="L96" s="45"/>
      <c r="M96" s="212" t="s">
        <v>28</v>
      </c>
      <c r="N96" s="213" t="s">
        <v>45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646</v>
      </c>
      <c r="AT96" s="216" t="s">
        <v>124</v>
      </c>
      <c r="AU96" s="216" t="s">
        <v>84</v>
      </c>
      <c r="AY96" s="18" t="s">
        <v>122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82</v>
      </c>
      <c r="BK96" s="217">
        <f>ROUND(I96*H96,2)</f>
        <v>0</v>
      </c>
      <c r="BL96" s="18" t="s">
        <v>646</v>
      </c>
      <c r="BM96" s="216" t="s">
        <v>658</v>
      </c>
    </row>
    <row r="97" s="2" customFormat="1">
      <c r="A97" s="39"/>
      <c r="B97" s="40"/>
      <c r="C97" s="41"/>
      <c r="D97" s="218" t="s">
        <v>131</v>
      </c>
      <c r="E97" s="41"/>
      <c r="F97" s="219" t="s">
        <v>659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131</v>
      </c>
      <c r="AU97" s="18" t="s">
        <v>84</v>
      </c>
    </row>
    <row r="98" s="13" customFormat="1">
      <c r="A98" s="13"/>
      <c r="B98" s="223"/>
      <c r="C98" s="224"/>
      <c r="D98" s="225" t="s">
        <v>133</v>
      </c>
      <c r="E98" s="226" t="s">
        <v>28</v>
      </c>
      <c r="F98" s="227" t="s">
        <v>82</v>
      </c>
      <c r="G98" s="224"/>
      <c r="H98" s="228">
        <v>1</v>
      </c>
      <c r="I98" s="229"/>
      <c r="J98" s="224"/>
      <c r="K98" s="224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133</v>
      </c>
      <c r="AU98" s="234" t="s">
        <v>84</v>
      </c>
      <c r="AV98" s="13" t="s">
        <v>84</v>
      </c>
      <c r="AW98" s="13" t="s">
        <v>35</v>
      </c>
      <c r="AX98" s="13" t="s">
        <v>74</v>
      </c>
      <c r="AY98" s="234" t="s">
        <v>122</v>
      </c>
    </row>
    <row r="99" s="14" customFormat="1">
      <c r="A99" s="14"/>
      <c r="B99" s="235"/>
      <c r="C99" s="236"/>
      <c r="D99" s="225" t="s">
        <v>133</v>
      </c>
      <c r="E99" s="237" t="s">
        <v>28</v>
      </c>
      <c r="F99" s="238" t="s">
        <v>136</v>
      </c>
      <c r="G99" s="236"/>
      <c r="H99" s="239">
        <v>1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133</v>
      </c>
      <c r="AU99" s="245" t="s">
        <v>84</v>
      </c>
      <c r="AV99" s="14" t="s">
        <v>129</v>
      </c>
      <c r="AW99" s="14" t="s">
        <v>35</v>
      </c>
      <c r="AX99" s="14" t="s">
        <v>82</v>
      </c>
      <c r="AY99" s="245" t="s">
        <v>122</v>
      </c>
    </row>
    <row r="100" s="2" customFormat="1" ht="24.15" customHeight="1">
      <c r="A100" s="39"/>
      <c r="B100" s="40"/>
      <c r="C100" s="205" t="s">
        <v>129</v>
      </c>
      <c r="D100" s="205" t="s">
        <v>124</v>
      </c>
      <c r="E100" s="206" t="s">
        <v>660</v>
      </c>
      <c r="F100" s="207" t="s">
        <v>661</v>
      </c>
      <c r="G100" s="208" t="s">
        <v>163</v>
      </c>
      <c r="H100" s="209">
        <v>1</v>
      </c>
      <c r="I100" s="210"/>
      <c r="J100" s="211">
        <f>ROUND(I100*H100,2)</f>
        <v>0</v>
      </c>
      <c r="K100" s="207" t="s">
        <v>128</v>
      </c>
      <c r="L100" s="45"/>
      <c r="M100" s="212" t="s">
        <v>28</v>
      </c>
      <c r="N100" s="213" t="s">
        <v>45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646</v>
      </c>
      <c r="AT100" s="216" t="s">
        <v>124</v>
      </c>
      <c r="AU100" s="216" t="s">
        <v>84</v>
      </c>
      <c r="AY100" s="18" t="s">
        <v>122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82</v>
      </c>
      <c r="BK100" s="217">
        <f>ROUND(I100*H100,2)</f>
        <v>0</v>
      </c>
      <c r="BL100" s="18" t="s">
        <v>646</v>
      </c>
      <c r="BM100" s="216" t="s">
        <v>662</v>
      </c>
    </row>
    <row r="101" s="2" customFormat="1">
      <c r="A101" s="39"/>
      <c r="B101" s="40"/>
      <c r="C101" s="41"/>
      <c r="D101" s="218" t="s">
        <v>131</v>
      </c>
      <c r="E101" s="41"/>
      <c r="F101" s="219" t="s">
        <v>663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131</v>
      </c>
      <c r="AU101" s="18" t="s">
        <v>84</v>
      </c>
    </row>
    <row r="102" s="13" customFormat="1">
      <c r="A102" s="13"/>
      <c r="B102" s="223"/>
      <c r="C102" s="224"/>
      <c r="D102" s="225" t="s">
        <v>133</v>
      </c>
      <c r="E102" s="226" t="s">
        <v>28</v>
      </c>
      <c r="F102" s="227" t="s">
        <v>664</v>
      </c>
      <c r="G102" s="224"/>
      <c r="H102" s="228">
        <v>1</v>
      </c>
      <c r="I102" s="229"/>
      <c r="J102" s="224"/>
      <c r="K102" s="224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133</v>
      </c>
      <c r="AU102" s="234" t="s">
        <v>84</v>
      </c>
      <c r="AV102" s="13" t="s">
        <v>84</v>
      </c>
      <c r="AW102" s="13" t="s">
        <v>35</v>
      </c>
      <c r="AX102" s="13" t="s">
        <v>74</v>
      </c>
      <c r="AY102" s="234" t="s">
        <v>122</v>
      </c>
    </row>
    <row r="103" s="14" customFormat="1">
      <c r="A103" s="14"/>
      <c r="B103" s="235"/>
      <c r="C103" s="236"/>
      <c r="D103" s="225" t="s">
        <v>133</v>
      </c>
      <c r="E103" s="237" t="s">
        <v>28</v>
      </c>
      <c r="F103" s="238" t="s">
        <v>136</v>
      </c>
      <c r="G103" s="236"/>
      <c r="H103" s="239">
        <v>1</v>
      </c>
      <c r="I103" s="240"/>
      <c r="J103" s="236"/>
      <c r="K103" s="236"/>
      <c r="L103" s="241"/>
      <c r="M103" s="246"/>
      <c r="N103" s="247"/>
      <c r="O103" s="247"/>
      <c r="P103" s="247"/>
      <c r="Q103" s="247"/>
      <c r="R103" s="247"/>
      <c r="S103" s="247"/>
      <c r="T103" s="24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133</v>
      </c>
      <c r="AU103" s="245" t="s">
        <v>84</v>
      </c>
      <c r="AV103" s="14" t="s">
        <v>129</v>
      </c>
      <c r="AW103" s="14" t="s">
        <v>35</v>
      </c>
      <c r="AX103" s="14" t="s">
        <v>82</v>
      </c>
      <c r="AY103" s="245" t="s">
        <v>122</v>
      </c>
    </row>
    <row r="104" s="2" customFormat="1" ht="6.96" customHeight="1">
      <c r="A104" s="39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45"/>
      <c r="M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</sheetData>
  <sheetProtection sheet="1" autoFilter="0" formatColumns="0" formatRows="0" objects="1" scenarios="1" spinCount="100000" saltValue="DsfQAUUEuBhh0oD0Dn0dGnomipedtxxHBKtHRQ1bUR6ZP/RDn1we6OwayAan6jH1okuiWS9IhAVf9tEJhJJn7w==" hashValue="W8xviMEDlBhXYpUqN0OB1u6Sh3ggxrwqEEqevqYScF20F/G0uqlHy+Jsp6SfKY3LgwQZUlRq7+zHx0M8E2v0fA==" algorithmName="SHA-512" password="CC35"/>
  <autoFilter ref="C82:K10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5_02/010001000"/>
    <hyperlink ref="F92" r:id="rId2" display="https://podminky.urs.cz/item/CS_URS_2025_02/030001000"/>
    <hyperlink ref="F97" r:id="rId3" display="https://podminky.urs.cz/item/CS_URS_2025_02/043154000"/>
    <hyperlink ref="F101" r:id="rId4" display="https://podminky.urs.cz/item/CS_URS_2025_02/04319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3" customWidth="1"/>
    <col min="2" max="2" width="1.667969" style="263" customWidth="1"/>
    <col min="3" max="4" width="5" style="263" customWidth="1"/>
    <col min="5" max="5" width="11.66016" style="263" customWidth="1"/>
    <col min="6" max="6" width="9.160156" style="263" customWidth="1"/>
    <col min="7" max="7" width="5" style="263" customWidth="1"/>
    <col min="8" max="8" width="77.83203" style="263" customWidth="1"/>
    <col min="9" max="10" width="20" style="263" customWidth="1"/>
    <col min="11" max="11" width="1.667969" style="263" customWidth="1"/>
  </cols>
  <sheetData>
    <row r="1" s="1" customFormat="1" ht="37.5" customHeight="1"/>
    <row r="2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="15" customFormat="1" ht="45" customHeight="1">
      <c r="B3" s="267"/>
      <c r="C3" s="268" t="s">
        <v>665</v>
      </c>
      <c r="D3" s="268"/>
      <c r="E3" s="268"/>
      <c r="F3" s="268"/>
      <c r="G3" s="268"/>
      <c r="H3" s="268"/>
      <c r="I3" s="268"/>
      <c r="J3" s="268"/>
      <c r="K3" s="269"/>
    </row>
    <row r="4" s="1" customFormat="1" ht="25.5" customHeight="1">
      <c r="B4" s="270"/>
      <c r="C4" s="271" t="s">
        <v>666</v>
      </c>
      <c r="D4" s="271"/>
      <c r="E4" s="271"/>
      <c r="F4" s="271"/>
      <c r="G4" s="271"/>
      <c r="H4" s="271"/>
      <c r="I4" s="271"/>
      <c r="J4" s="271"/>
      <c r="K4" s="272"/>
    </row>
    <row r="5" s="1" customFormat="1" ht="5.25" customHeight="1">
      <c r="B5" s="270"/>
      <c r="C5" s="273"/>
      <c r="D5" s="273"/>
      <c r="E5" s="273"/>
      <c r="F5" s="273"/>
      <c r="G5" s="273"/>
      <c r="H5" s="273"/>
      <c r="I5" s="273"/>
      <c r="J5" s="273"/>
      <c r="K5" s="272"/>
    </row>
    <row r="6" s="1" customFormat="1" ht="15" customHeight="1">
      <c r="B6" s="270"/>
      <c r="C6" s="274" t="s">
        <v>667</v>
      </c>
      <c r="D6" s="274"/>
      <c r="E6" s="274"/>
      <c r="F6" s="274"/>
      <c r="G6" s="274"/>
      <c r="H6" s="274"/>
      <c r="I6" s="274"/>
      <c r="J6" s="274"/>
      <c r="K6" s="272"/>
    </row>
    <row r="7" s="1" customFormat="1" ht="15" customHeight="1">
      <c r="B7" s="275"/>
      <c r="C7" s="274" t="s">
        <v>668</v>
      </c>
      <c r="D7" s="274"/>
      <c r="E7" s="274"/>
      <c r="F7" s="274"/>
      <c r="G7" s="274"/>
      <c r="H7" s="274"/>
      <c r="I7" s="274"/>
      <c r="J7" s="274"/>
      <c r="K7" s="272"/>
    </row>
    <row r="8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="1" customFormat="1" ht="15" customHeight="1">
      <c r="B9" s="275"/>
      <c r="C9" s="274" t="s">
        <v>669</v>
      </c>
      <c r="D9" s="274"/>
      <c r="E9" s="274"/>
      <c r="F9" s="274"/>
      <c r="G9" s="274"/>
      <c r="H9" s="274"/>
      <c r="I9" s="274"/>
      <c r="J9" s="274"/>
      <c r="K9" s="272"/>
    </row>
    <row r="10" s="1" customFormat="1" ht="15" customHeight="1">
      <c r="B10" s="275"/>
      <c r="C10" s="274"/>
      <c r="D10" s="274" t="s">
        <v>670</v>
      </c>
      <c r="E10" s="274"/>
      <c r="F10" s="274"/>
      <c r="G10" s="274"/>
      <c r="H10" s="274"/>
      <c r="I10" s="274"/>
      <c r="J10" s="274"/>
      <c r="K10" s="272"/>
    </row>
    <row r="11" s="1" customFormat="1" ht="15" customHeight="1">
      <c r="B11" s="275"/>
      <c r="C11" s="276"/>
      <c r="D11" s="274" t="s">
        <v>671</v>
      </c>
      <c r="E11" s="274"/>
      <c r="F11" s="274"/>
      <c r="G11" s="274"/>
      <c r="H11" s="274"/>
      <c r="I11" s="274"/>
      <c r="J11" s="274"/>
      <c r="K11" s="272"/>
    </row>
    <row r="12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="1" customFormat="1" ht="15" customHeight="1">
      <c r="B13" s="275"/>
      <c r="C13" s="276"/>
      <c r="D13" s="277" t="s">
        <v>672</v>
      </c>
      <c r="E13" s="274"/>
      <c r="F13" s="274"/>
      <c r="G13" s="274"/>
      <c r="H13" s="274"/>
      <c r="I13" s="274"/>
      <c r="J13" s="274"/>
      <c r="K13" s="272"/>
    </row>
    <row r="14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="1" customFormat="1" ht="15" customHeight="1">
      <c r="B15" s="275"/>
      <c r="C15" s="276"/>
      <c r="D15" s="274" t="s">
        <v>673</v>
      </c>
      <c r="E15" s="274"/>
      <c r="F15" s="274"/>
      <c r="G15" s="274"/>
      <c r="H15" s="274"/>
      <c r="I15" s="274"/>
      <c r="J15" s="274"/>
      <c r="K15" s="272"/>
    </row>
    <row r="16" s="1" customFormat="1" ht="15" customHeight="1">
      <c r="B16" s="275"/>
      <c r="C16" s="276"/>
      <c r="D16" s="274" t="s">
        <v>674</v>
      </c>
      <c r="E16" s="274"/>
      <c r="F16" s="274"/>
      <c r="G16" s="274"/>
      <c r="H16" s="274"/>
      <c r="I16" s="274"/>
      <c r="J16" s="274"/>
      <c r="K16" s="272"/>
    </row>
    <row r="17" s="1" customFormat="1" ht="15" customHeight="1">
      <c r="B17" s="275"/>
      <c r="C17" s="276"/>
      <c r="D17" s="274" t="s">
        <v>675</v>
      </c>
      <c r="E17" s="274"/>
      <c r="F17" s="274"/>
      <c r="G17" s="274"/>
      <c r="H17" s="274"/>
      <c r="I17" s="274"/>
      <c r="J17" s="274"/>
      <c r="K17" s="272"/>
    </row>
    <row r="18" s="1" customFormat="1" ht="15" customHeight="1">
      <c r="B18" s="275"/>
      <c r="C18" s="276"/>
      <c r="D18" s="276"/>
      <c r="E18" s="278" t="s">
        <v>81</v>
      </c>
      <c r="F18" s="274" t="s">
        <v>676</v>
      </c>
      <c r="G18" s="274"/>
      <c r="H18" s="274"/>
      <c r="I18" s="274"/>
      <c r="J18" s="274"/>
      <c r="K18" s="272"/>
    </row>
    <row r="19" s="1" customFormat="1" ht="15" customHeight="1">
      <c r="B19" s="275"/>
      <c r="C19" s="276"/>
      <c r="D19" s="276"/>
      <c r="E19" s="278" t="s">
        <v>677</v>
      </c>
      <c r="F19" s="274" t="s">
        <v>678</v>
      </c>
      <c r="G19" s="274"/>
      <c r="H19" s="274"/>
      <c r="I19" s="274"/>
      <c r="J19" s="274"/>
      <c r="K19" s="272"/>
    </row>
    <row r="20" s="1" customFormat="1" ht="15" customHeight="1">
      <c r="B20" s="275"/>
      <c r="C20" s="276"/>
      <c r="D20" s="276"/>
      <c r="E20" s="278" t="s">
        <v>679</v>
      </c>
      <c r="F20" s="274" t="s">
        <v>680</v>
      </c>
      <c r="G20" s="274"/>
      <c r="H20" s="274"/>
      <c r="I20" s="274"/>
      <c r="J20" s="274"/>
      <c r="K20" s="272"/>
    </row>
    <row r="21" s="1" customFormat="1" ht="15" customHeight="1">
      <c r="B21" s="275"/>
      <c r="C21" s="276"/>
      <c r="D21" s="276"/>
      <c r="E21" s="278" t="s">
        <v>94</v>
      </c>
      <c r="F21" s="274" t="s">
        <v>95</v>
      </c>
      <c r="G21" s="274"/>
      <c r="H21" s="274"/>
      <c r="I21" s="274"/>
      <c r="J21" s="274"/>
      <c r="K21" s="272"/>
    </row>
    <row r="22" s="1" customFormat="1" ht="15" customHeight="1">
      <c r="B22" s="275"/>
      <c r="C22" s="276"/>
      <c r="D22" s="276"/>
      <c r="E22" s="278" t="s">
        <v>681</v>
      </c>
      <c r="F22" s="274" t="s">
        <v>682</v>
      </c>
      <c r="G22" s="274"/>
      <c r="H22" s="274"/>
      <c r="I22" s="274"/>
      <c r="J22" s="274"/>
      <c r="K22" s="272"/>
    </row>
    <row r="23" s="1" customFormat="1" ht="15" customHeight="1">
      <c r="B23" s="275"/>
      <c r="C23" s="276"/>
      <c r="D23" s="276"/>
      <c r="E23" s="278" t="s">
        <v>683</v>
      </c>
      <c r="F23" s="274" t="s">
        <v>684</v>
      </c>
      <c r="G23" s="274"/>
      <c r="H23" s="274"/>
      <c r="I23" s="274"/>
      <c r="J23" s="274"/>
      <c r="K23" s="272"/>
    </row>
    <row r="24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="1" customFormat="1" ht="15" customHeight="1">
      <c r="B25" s="275"/>
      <c r="C25" s="274" t="s">
        <v>685</v>
      </c>
      <c r="D25" s="274"/>
      <c r="E25" s="274"/>
      <c r="F25" s="274"/>
      <c r="G25" s="274"/>
      <c r="H25" s="274"/>
      <c r="I25" s="274"/>
      <c r="J25" s="274"/>
      <c r="K25" s="272"/>
    </row>
    <row r="26" s="1" customFormat="1" ht="15" customHeight="1">
      <c r="B26" s="275"/>
      <c r="C26" s="274" t="s">
        <v>686</v>
      </c>
      <c r="D26" s="274"/>
      <c r="E26" s="274"/>
      <c r="F26" s="274"/>
      <c r="G26" s="274"/>
      <c r="H26" s="274"/>
      <c r="I26" s="274"/>
      <c r="J26" s="274"/>
      <c r="K26" s="272"/>
    </row>
    <row r="27" s="1" customFormat="1" ht="15" customHeight="1">
      <c r="B27" s="275"/>
      <c r="C27" s="274"/>
      <c r="D27" s="274" t="s">
        <v>687</v>
      </c>
      <c r="E27" s="274"/>
      <c r="F27" s="274"/>
      <c r="G27" s="274"/>
      <c r="H27" s="274"/>
      <c r="I27" s="274"/>
      <c r="J27" s="274"/>
      <c r="K27" s="272"/>
    </row>
    <row r="28" s="1" customFormat="1" ht="15" customHeight="1">
      <c r="B28" s="275"/>
      <c r="C28" s="276"/>
      <c r="D28" s="274" t="s">
        <v>688</v>
      </c>
      <c r="E28" s="274"/>
      <c r="F28" s="274"/>
      <c r="G28" s="274"/>
      <c r="H28" s="274"/>
      <c r="I28" s="274"/>
      <c r="J28" s="274"/>
      <c r="K28" s="272"/>
    </row>
    <row r="29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="1" customFormat="1" ht="15" customHeight="1">
      <c r="B30" s="275"/>
      <c r="C30" s="276"/>
      <c r="D30" s="274" t="s">
        <v>689</v>
      </c>
      <c r="E30" s="274"/>
      <c r="F30" s="274"/>
      <c r="G30" s="274"/>
      <c r="H30" s="274"/>
      <c r="I30" s="274"/>
      <c r="J30" s="274"/>
      <c r="K30" s="272"/>
    </row>
    <row r="31" s="1" customFormat="1" ht="15" customHeight="1">
      <c r="B31" s="275"/>
      <c r="C31" s="276"/>
      <c r="D31" s="274" t="s">
        <v>690</v>
      </c>
      <c r="E31" s="274"/>
      <c r="F31" s="274"/>
      <c r="G31" s="274"/>
      <c r="H31" s="274"/>
      <c r="I31" s="274"/>
      <c r="J31" s="274"/>
      <c r="K31" s="272"/>
    </row>
    <row r="32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="1" customFormat="1" ht="15" customHeight="1">
      <c r="B33" s="275"/>
      <c r="C33" s="276"/>
      <c r="D33" s="274" t="s">
        <v>691</v>
      </c>
      <c r="E33" s="274"/>
      <c r="F33" s="274"/>
      <c r="G33" s="274"/>
      <c r="H33" s="274"/>
      <c r="I33" s="274"/>
      <c r="J33" s="274"/>
      <c r="K33" s="272"/>
    </row>
    <row r="34" s="1" customFormat="1" ht="15" customHeight="1">
      <c r="B34" s="275"/>
      <c r="C34" s="276"/>
      <c r="D34" s="274" t="s">
        <v>692</v>
      </c>
      <c r="E34" s="274"/>
      <c r="F34" s="274"/>
      <c r="G34" s="274"/>
      <c r="H34" s="274"/>
      <c r="I34" s="274"/>
      <c r="J34" s="274"/>
      <c r="K34" s="272"/>
    </row>
    <row r="35" s="1" customFormat="1" ht="15" customHeight="1">
      <c r="B35" s="275"/>
      <c r="C35" s="276"/>
      <c r="D35" s="274" t="s">
        <v>693</v>
      </c>
      <c r="E35" s="274"/>
      <c r="F35" s="274"/>
      <c r="G35" s="274"/>
      <c r="H35" s="274"/>
      <c r="I35" s="274"/>
      <c r="J35" s="274"/>
      <c r="K35" s="272"/>
    </row>
    <row r="36" s="1" customFormat="1" ht="15" customHeight="1">
      <c r="B36" s="275"/>
      <c r="C36" s="276"/>
      <c r="D36" s="274"/>
      <c r="E36" s="277" t="s">
        <v>108</v>
      </c>
      <c r="F36" s="274"/>
      <c r="G36" s="274" t="s">
        <v>694</v>
      </c>
      <c r="H36" s="274"/>
      <c r="I36" s="274"/>
      <c r="J36" s="274"/>
      <c r="K36" s="272"/>
    </row>
    <row r="37" s="1" customFormat="1" ht="30.75" customHeight="1">
      <c r="B37" s="275"/>
      <c r="C37" s="276"/>
      <c r="D37" s="274"/>
      <c r="E37" s="277" t="s">
        <v>695</v>
      </c>
      <c r="F37" s="274"/>
      <c r="G37" s="274" t="s">
        <v>696</v>
      </c>
      <c r="H37" s="274"/>
      <c r="I37" s="274"/>
      <c r="J37" s="274"/>
      <c r="K37" s="272"/>
    </row>
    <row r="38" s="1" customFormat="1" ht="15" customHeight="1">
      <c r="B38" s="275"/>
      <c r="C38" s="276"/>
      <c r="D38" s="274"/>
      <c r="E38" s="277" t="s">
        <v>55</v>
      </c>
      <c r="F38" s="274"/>
      <c r="G38" s="274" t="s">
        <v>697</v>
      </c>
      <c r="H38" s="274"/>
      <c r="I38" s="274"/>
      <c r="J38" s="274"/>
      <c r="K38" s="272"/>
    </row>
    <row r="39" s="1" customFormat="1" ht="15" customHeight="1">
      <c r="B39" s="275"/>
      <c r="C39" s="276"/>
      <c r="D39" s="274"/>
      <c r="E39" s="277" t="s">
        <v>56</v>
      </c>
      <c r="F39" s="274"/>
      <c r="G39" s="274" t="s">
        <v>698</v>
      </c>
      <c r="H39" s="274"/>
      <c r="I39" s="274"/>
      <c r="J39" s="274"/>
      <c r="K39" s="272"/>
    </row>
    <row r="40" s="1" customFormat="1" ht="15" customHeight="1">
      <c r="B40" s="275"/>
      <c r="C40" s="276"/>
      <c r="D40" s="274"/>
      <c r="E40" s="277" t="s">
        <v>109</v>
      </c>
      <c r="F40" s="274"/>
      <c r="G40" s="274" t="s">
        <v>699</v>
      </c>
      <c r="H40" s="274"/>
      <c r="I40" s="274"/>
      <c r="J40" s="274"/>
      <c r="K40" s="272"/>
    </row>
    <row r="41" s="1" customFormat="1" ht="15" customHeight="1">
      <c r="B41" s="275"/>
      <c r="C41" s="276"/>
      <c r="D41" s="274"/>
      <c r="E41" s="277" t="s">
        <v>110</v>
      </c>
      <c r="F41" s="274"/>
      <c r="G41" s="274" t="s">
        <v>700</v>
      </c>
      <c r="H41" s="274"/>
      <c r="I41" s="274"/>
      <c r="J41" s="274"/>
      <c r="K41" s="272"/>
    </row>
    <row r="42" s="1" customFormat="1" ht="15" customHeight="1">
      <c r="B42" s="275"/>
      <c r="C42" s="276"/>
      <c r="D42" s="274"/>
      <c r="E42" s="277" t="s">
        <v>701</v>
      </c>
      <c r="F42" s="274"/>
      <c r="G42" s="274" t="s">
        <v>702</v>
      </c>
      <c r="H42" s="274"/>
      <c r="I42" s="274"/>
      <c r="J42" s="274"/>
      <c r="K42" s="272"/>
    </row>
    <row r="43" s="1" customFormat="1" ht="15" customHeight="1">
      <c r="B43" s="275"/>
      <c r="C43" s="276"/>
      <c r="D43" s="274"/>
      <c r="E43" s="277"/>
      <c r="F43" s="274"/>
      <c r="G43" s="274" t="s">
        <v>703</v>
      </c>
      <c r="H43" s="274"/>
      <c r="I43" s="274"/>
      <c r="J43" s="274"/>
      <c r="K43" s="272"/>
    </row>
    <row r="44" s="1" customFormat="1" ht="15" customHeight="1">
      <c r="B44" s="275"/>
      <c r="C44" s="276"/>
      <c r="D44" s="274"/>
      <c r="E44" s="277" t="s">
        <v>704</v>
      </c>
      <c r="F44" s="274"/>
      <c r="G44" s="274" t="s">
        <v>705</v>
      </c>
      <c r="H44" s="274"/>
      <c r="I44" s="274"/>
      <c r="J44" s="274"/>
      <c r="K44" s="272"/>
    </row>
    <row r="45" s="1" customFormat="1" ht="15" customHeight="1">
      <c r="B45" s="275"/>
      <c r="C45" s="276"/>
      <c r="D45" s="274"/>
      <c r="E45" s="277" t="s">
        <v>112</v>
      </c>
      <c r="F45" s="274"/>
      <c r="G45" s="274" t="s">
        <v>706</v>
      </c>
      <c r="H45" s="274"/>
      <c r="I45" s="274"/>
      <c r="J45" s="274"/>
      <c r="K45" s="272"/>
    </row>
    <row r="46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="1" customFormat="1" ht="15" customHeight="1">
      <c r="B47" s="275"/>
      <c r="C47" s="276"/>
      <c r="D47" s="274" t="s">
        <v>707</v>
      </c>
      <c r="E47" s="274"/>
      <c r="F47" s="274"/>
      <c r="G47" s="274"/>
      <c r="H47" s="274"/>
      <c r="I47" s="274"/>
      <c r="J47" s="274"/>
      <c r="K47" s="272"/>
    </row>
    <row r="48" s="1" customFormat="1" ht="15" customHeight="1">
      <c r="B48" s="275"/>
      <c r="C48" s="276"/>
      <c r="D48" s="276"/>
      <c r="E48" s="274" t="s">
        <v>708</v>
      </c>
      <c r="F48" s="274"/>
      <c r="G48" s="274"/>
      <c r="H48" s="274"/>
      <c r="I48" s="274"/>
      <c r="J48" s="274"/>
      <c r="K48" s="272"/>
    </row>
    <row r="49" s="1" customFormat="1" ht="15" customHeight="1">
      <c r="B49" s="275"/>
      <c r="C49" s="276"/>
      <c r="D49" s="276"/>
      <c r="E49" s="274" t="s">
        <v>709</v>
      </c>
      <c r="F49" s="274"/>
      <c r="G49" s="274"/>
      <c r="H49" s="274"/>
      <c r="I49" s="274"/>
      <c r="J49" s="274"/>
      <c r="K49" s="272"/>
    </row>
    <row r="50" s="1" customFormat="1" ht="15" customHeight="1">
      <c r="B50" s="275"/>
      <c r="C50" s="276"/>
      <c r="D50" s="276"/>
      <c r="E50" s="274" t="s">
        <v>710</v>
      </c>
      <c r="F50" s="274"/>
      <c r="G50" s="274"/>
      <c r="H50" s="274"/>
      <c r="I50" s="274"/>
      <c r="J50" s="274"/>
      <c r="K50" s="272"/>
    </row>
    <row r="51" s="1" customFormat="1" ht="15" customHeight="1">
      <c r="B51" s="275"/>
      <c r="C51" s="276"/>
      <c r="D51" s="274" t="s">
        <v>711</v>
      </c>
      <c r="E51" s="274"/>
      <c r="F51" s="274"/>
      <c r="G51" s="274"/>
      <c r="H51" s="274"/>
      <c r="I51" s="274"/>
      <c r="J51" s="274"/>
      <c r="K51" s="272"/>
    </row>
    <row r="52" s="1" customFormat="1" ht="25.5" customHeight="1">
      <c r="B52" s="270"/>
      <c r="C52" s="271" t="s">
        <v>712</v>
      </c>
      <c r="D52" s="271"/>
      <c r="E52" s="271"/>
      <c r="F52" s="271"/>
      <c r="G52" s="271"/>
      <c r="H52" s="271"/>
      <c r="I52" s="271"/>
      <c r="J52" s="271"/>
      <c r="K52" s="272"/>
    </row>
    <row r="53" s="1" customFormat="1" ht="5.25" customHeight="1">
      <c r="B53" s="270"/>
      <c r="C53" s="273"/>
      <c r="D53" s="273"/>
      <c r="E53" s="273"/>
      <c r="F53" s="273"/>
      <c r="G53" s="273"/>
      <c r="H53" s="273"/>
      <c r="I53" s="273"/>
      <c r="J53" s="273"/>
      <c r="K53" s="272"/>
    </row>
    <row r="54" s="1" customFormat="1" ht="15" customHeight="1">
      <c r="B54" s="270"/>
      <c r="C54" s="274" t="s">
        <v>713</v>
      </c>
      <c r="D54" s="274"/>
      <c r="E54" s="274"/>
      <c r="F54" s="274"/>
      <c r="G54" s="274"/>
      <c r="H54" s="274"/>
      <c r="I54" s="274"/>
      <c r="J54" s="274"/>
      <c r="K54" s="272"/>
    </row>
    <row r="55" s="1" customFormat="1" ht="15" customHeight="1">
      <c r="B55" s="270"/>
      <c r="C55" s="274" t="s">
        <v>714</v>
      </c>
      <c r="D55" s="274"/>
      <c r="E55" s="274"/>
      <c r="F55" s="274"/>
      <c r="G55" s="274"/>
      <c r="H55" s="274"/>
      <c r="I55" s="274"/>
      <c r="J55" s="274"/>
      <c r="K55" s="272"/>
    </row>
    <row r="56" s="1" customFormat="1" ht="12.75" customHeight="1">
      <c r="B56" s="270"/>
      <c r="C56" s="274"/>
      <c r="D56" s="274"/>
      <c r="E56" s="274"/>
      <c r="F56" s="274"/>
      <c r="G56" s="274"/>
      <c r="H56" s="274"/>
      <c r="I56" s="274"/>
      <c r="J56" s="274"/>
      <c r="K56" s="272"/>
    </row>
    <row r="57" s="1" customFormat="1" ht="15" customHeight="1">
      <c r="B57" s="270"/>
      <c r="C57" s="274" t="s">
        <v>715</v>
      </c>
      <c r="D57" s="274"/>
      <c r="E57" s="274"/>
      <c r="F57" s="274"/>
      <c r="G57" s="274"/>
      <c r="H57" s="274"/>
      <c r="I57" s="274"/>
      <c r="J57" s="274"/>
      <c r="K57" s="272"/>
    </row>
    <row r="58" s="1" customFormat="1" ht="15" customHeight="1">
      <c r="B58" s="270"/>
      <c r="C58" s="276"/>
      <c r="D58" s="274" t="s">
        <v>716</v>
      </c>
      <c r="E58" s="274"/>
      <c r="F58" s="274"/>
      <c r="G58" s="274"/>
      <c r="H58" s="274"/>
      <c r="I58" s="274"/>
      <c r="J58" s="274"/>
      <c r="K58" s="272"/>
    </row>
    <row r="59" s="1" customFormat="1" ht="15" customHeight="1">
      <c r="B59" s="270"/>
      <c r="C59" s="276"/>
      <c r="D59" s="274" t="s">
        <v>717</v>
      </c>
      <c r="E59" s="274"/>
      <c r="F59" s="274"/>
      <c r="G59" s="274"/>
      <c r="H59" s="274"/>
      <c r="I59" s="274"/>
      <c r="J59" s="274"/>
      <c r="K59" s="272"/>
    </row>
    <row r="60" s="1" customFormat="1" ht="15" customHeight="1">
      <c r="B60" s="270"/>
      <c r="C60" s="276"/>
      <c r="D60" s="274" t="s">
        <v>718</v>
      </c>
      <c r="E60" s="274"/>
      <c r="F60" s="274"/>
      <c r="G60" s="274"/>
      <c r="H60" s="274"/>
      <c r="I60" s="274"/>
      <c r="J60" s="274"/>
      <c r="K60" s="272"/>
    </row>
    <row r="61" s="1" customFormat="1" ht="15" customHeight="1">
      <c r="B61" s="270"/>
      <c r="C61" s="276"/>
      <c r="D61" s="274" t="s">
        <v>719</v>
      </c>
      <c r="E61" s="274"/>
      <c r="F61" s="274"/>
      <c r="G61" s="274"/>
      <c r="H61" s="274"/>
      <c r="I61" s="274"/>
      <c r="J61" s="274"/>
      <c r="K61" s="272"/>
    </row>
    <row r="62" s="1" customFormat="1" ht="15" customHeight="1">
      <c r="B62" s="270"/>
      <c r="C62" s="276"/>
      <c r="D62" s="279" t="s">
        <v>720</v>
      </c>
      <c r="E62" s="279"/>
      <c r="F62" s="279"/>
      <c r="G62" s="279"/>
      <c r="H62" s="279"/>
      <c r="I62" s="279"/>
      <c r="J62" s="279"/>
      <c r="K62" s="272"/>
    </row>
    <row r="63" s="1" customFormat="1" ht="15" customHeight="1">
      <c r="B63" s="270"/>
      <c r="C63" s="276"/>
      <c r="D63" s="274" t="s">
        <v>721</v>
      </c>
      <c r="E63" s="274"/>
      <c r="F63" s="274"/>
      <c r="G63" s="274"/>
      <c r="H63" s="274"/>
      <c r="I63" s="274"/>
      <c r="J63" s="274"/>
      <c r="K63" s="272"/>
    </row>
    <row r="64" s="1" customFormat="1" ht="12.75" customHeight="1">
      <c r="B64" s="270"/>
      <c r="C64" s="276"/>
      <c r="D64" s="276"/>
      <c r="E64" s="280"/>
      <c r="F64" s="276"/>
      <c r="G64" s="276"/>
      <c r="H64" s="276"/>
      <c r="I64" s="276"/>
      <c r="J64" s="276"/>
      <c r="K64" s="272"/>
    </row>
    <row r="65" s="1" customFormat="1" ht="15" customHeight="1">
      <c r="B65" s="270"/>
      <c r="C65" s="276"/>
      <c r="D65" s="274" t="s">
        <v>722</v>
      </c>
      <c r="E65" s="274"/>
      <c r="F65" s="274"/>
      <c r="G65" s="274"/>
      <c r="H65" s="274"/>
      <c r="I65" s="274"/>
      <c r="J65" s="274"/>
      <c r="K65" s="272"/>
    </row>
    <row r="66" s="1" customFormat="1" ht="15" customHeight="1">
      <c r="B66" s="270"/>
      <c r="C66" s="276"/>
      <c r="D66" s="279" t="s">
        <v>723</v>
      </c>
      <c r="E66" s="279"/>
      <c r="F66" s="279"/>
      <c r="G66" s="279"/>
      <c r="H66" s="279"/>
      <c r="I66" s="279"/>
      <c r="J66" s="279"/>
      <c r="K66" s="272"/>
    </row>
    <row r="67" s="1" customFormat="1" ht="15" customHeight="1">
      <c r="B67" s="270"/>
      <c r="C67" s="276"/>
      <c r="D67" s="274" t="s">
        <v>724</v>
      </c>
      <c r="E67" s="274"/>
      <c r="F67" s="274"/>
      <c r="G67" s="274"/>
      <c r="H67" s="274"/>
      <c r="I67" s="274"/>
      <c r="J67" s="274"/>
      <c r="K67" s="272"/>
    </row>
    <row r="68" s="1" customFormat="1" ht="15" customHeight="1">
      <c r="B68" s="270"/>
      <c r="C68" s="276"/>
      <c r="D68" s="274" t="s">
        <v>725</v>
      </c>
      <c r="E68" s="274"/>
      <c r="F68" s="274"/>
      <c r="G68" s="274"/>
      <c r="H68" s="274"/>
      <c r="I68" s="274"/>
      <c r="J68" s="274"/>
      <c r="K68" s="272"/>
    </row>
    <row r="69" s="1" customFormat="1" ht="15" customHeight="1">
      <c r="B69" s="270"/>
      <c r="C69" s="276"/>
      <c r="D69" s="274" t="s">
        <v>726</v>
      </c>
      <c r="E69" s="274"/>
      <c r="F69" s="274"/>
      <c r="G69" s="274"/>
      <c r="H69" s="274"/>
      <c r="I69" s="274"/>
      <c r="J69" s="274"/>
      <c r="K69" s="272"/>
    </row>
    <row r="70" s="1" customFormat="1" ht="15" customHeight="1">
      <c r="B70" s="270"/>
      <c r="C70" s="276"/>
      <c r="D70" s="274" t="s">
        <v>727</v>
      </c>
      <c r="E70" s="274"/>
      <c r="F70" s="274"/>
      <c r="G70" s="274"/>
      <c r="H70" s="274"/>
      <c r="I70" s="274"/>
      <c r="J70" s="274"/>
      <c r="K70" s="272"/>
    </row>
    <row r="71" s="1" customFormat="1" ht="12.75" customHeight="1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="1" customFormat="1" ht="18.75" customHeight="1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="1" customFormat="1" ht="18.75" customHeight="1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="1" customFormat="1" ht="7.5" customHeight="1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="1" customFormat="1" ht="45" customHeight="1">
      <c r="B75" s="289"/>
      <c r="C75" s="290" t="s">
        <v>728</v>
      </c>
      <c r="D75" s="290"/>
      <c r="E75" s="290"/>
      <c r="F75" s="290"/>
      <c r="G75" s="290"/>
      <c r="H75" s="290"/>
      <c r="I75" s="290"/>
      <c r="J75" s="290"/>
      <c r="K75" s="291"/>
    </row>
    <row r="76" s="1" customFormat="1" ht="17.25" customHeight="1">
      <c r="B76" s="289"/>
      <c r="C76" s="292" t="s">
        <v>729</v>
      </c>
      <c r="D76" s="292"/>
      <c r="E76" s="292"/>
      <c r="F76" s="292" t="s">
        <v>730</v>
      </c>
      <c r="G76" s="293"/>
      <c r="H76" s="292" t="s">
        <v>56</v>
      </c>
      <c r="I76" s="292" t="s">
        <v>59</v>
      </c>
      <c r="J76" s="292" t="s">
        <v>731</v>
      </c>
      <c r="K76" s="291"/>
    </row>
    <row r="77" s="1" customFormat="1" ht="17.25" customHeight="1">
      <c r="B77" s="289"/>
      <c r="C77" s="294" t="s">
        <v>732</v>
      </c>
      <c r="D77" s="294"/>
      <c r="E77" s="294"/>
      <c r="F77" s="295" t="s">
        <v>733</v>
      </c>
      <c r="G77" s="296"/>
      <c r="H77" s="294"/>
      <c r="I77" s="294"/>
      <c r="J77" s="294" t="s">
        <v>734</v>
      </c>
      <c r="K77" s="291"/>
    </row>
    <row r="78" s="1" customFormat="1" ht="5.25" customHeight="1">
      <c r="B78" s="289"/>
      <c r="C78" s="297"/>
      <c r="D78" s="297"/>
      <c r="E78" s="297"/>
      <c r="F78" s="297"/>
      <c r="G78" s="298"/>
      <c r="H78" s="297"/>
      <c r="I78" s="297"/>
      <c r="J78" s="297"/>
      <c r="K78" s="291"/>
    </row>
    <row r="79" s="1" customFormat="1" ht="15" customHeight="1">
      <c r="B79" s="289"/>
      <c r="C79" s="277" t="s">
        <v>55</v>
      </c>
      <c r="D79" s="299"/>
      <c r="E79" s="299"/>
      <c r="F79" s="300" t="s">
        <v>735</v>
      </c>
      <c r="G79" s="301"/>
      <c r="H79" s="277" t="s">
        <v>736</v>
      </c>
      <c r="I79" s="277" t="s">
        <v>737</v>
      </c>
      <c r="J79" s="277">
        <v>20</v>
      </c>
      <c r="K79" s="291"/>
    </row>
    <row r="80" s="1" customFormat="1" ht="15" customHeight="1">
      <c r="B80" s="289"/>
      <c r="C80" s="277" t="s">
        <v>738</v>
      </c>
      <c r="D80" s="277"/>
      <c r="E80" s="277"/>
      <c r="F80" s="300" t="s">
        <v>735</v>
      </c>
      <c r="G80" s="301"/>
      <c r="H80" s="277" t="s">
        <v>739</v>
      </c>
      <c r="I80" s="277" t="s">
        <v>737</v>
      </c>
      <c r="J80" s="277">
        <v>120</v>
      </c>
      <c r="K80" s="291"/>
    </row>
    <row r="81" s="1" customFormat="1" ht="15" customHeight="1">
      <c r="B81" s="302"/>
      <c r="C81" s="277" t="s">
        <v>740</v>
      </c>
      <c r="D81" s="277"/>
      <c r="E81" s="277"/>
      <c r="F81" s="300" t="s">
        <v>741</v>
      </c>
      <c r="G81" s="301"/>
      <c r="H81" s="277" t="s">
        <v>742</v>
      </c>
      <c r="I81" s="277" t="s">
        <v>737</v>
      </c>
      <c r="J81" s="277">
        <v>50</v>
      </c>
      <c r="K81" s="291"/>
    </row>
    <row r="82" s="1" customFormat="1" ht="15" customHeight="1">
      <c r="B82" s="302"/>
      <c r="C82" s="277" t="s">
        <v>743</v>
      </c>
      <c r="D82" s="277"/>
      <c r="E82" s="277"/>
      <c r="F82" s="300" t="s">
        <v>735</v>
      </c>
      <c r="G82" s="301"/>
      <c r="H82" s="277" t="s">
        <v>744</v>
      </c>
      <c r="I82" s="277" t="s">
        <v>745</v>
      </c>
      <c r="J82" s="277"/>
      <c r="K82" s="291"/>
    </row>
    <row r="83" s="1" customFormat="1" ht="15" customHeight="1">
      <c r="B83" s="302"/>
      <c r="C83" s="303" t="s">
        <v>746</v>
      </c>
      <c r="D83" s="303"/>
      <c r="E83" s="303"/>
      <c r="F83" s="304" t="s">
        <v>741</v>
      </c>
      <c r="G83" s="303"/>
      <c r="H83" s="303" t="s">
        <v>747</v>
      </c>
      <c r="I83" s="303" t="s">
        <v>737</v>
      </c>
      <c r="J83" s="303">
        <v>15</v>
      </c>
      <c r="K83" s="291"/>
    </row>
    <row r="84" s="1" customFormat="1" ht="15" customHeight="1">
      <c r="B84" s="302"/>
      <c r="C84" s="303" t="s">
        <v>748</v>
      </c>
      <c r="D84" s="303"/>
      <c r="E84" s="303"/>
      <c r="F84" s="304" t="s">
        <v>741</v>
      </c>
      <c r="G84" s="303"/>
      <c r="H84" s="303" t="s">
        <v>749</v>
      </c>
      <c r="I84" s="303" t="s">
        <v>737</v>
      </c>
      <c r="J84" s="303">
        <v>15</v>
      </c>
      <c r="K84" s="291"/>
    </row>
    <row r="85" s="1" customFormat="1" ht="15" customHeight="1">
      <c r="B85" s="302"/>
      <c r="C85" s="303" t="s">
        <v>750</v>
      </c>
      <c r="D85" s="303"/>
      <c r="E85" s="303"/>
      <c r="F85" s="304" t="s">
        <v>741</v>
      </c>
      <c r="G85" s="303"/>
      <c r="H85" s="303" t="s">
        <v>751</v>
      </c>
      <c r="I85" s="303" t="s">
        <v>737</v>
      </c>
      <c r="J85" s="303">
        <v>20</v>
      </c>
      <c r="K85" s="291"/>
    </row>
    <row r="86" s="1" customFormat="1" ht="15" customHeight="1">
      <c r="B86" s="302"/>
      <c r="C86" s="303" t="s">
        <v>752</v>
      </c>
      <c r="D86" s="303"/>
      <c r="E86" s="303"/>
      <c r="F86" s="304" t="s">
        <v>741</v>
      </c>
      <c r="G86" s="303"/>
      <c r="H86" s="303" t="s">
        <v>753</v>
      </c>
      <c r="I86" s="303" t="s">
        <v>737</v>
      </c>
      <c r="J86" s="303">
        <v>20</v>
      </c>
      <c r="K86" s="291"/>
    </row>
    <row r="87" s="1" customFormat="1" ht="15" customHeight="1">
      <c r="B87" s="302"/>
      <c r="C87" s="277" t="s">
        <v>754</v>
      </c>
      <c r="D87" s="277"/>
      <c r="E87" s="277"/>
      <c r="F87" s="300" t="s">
        <v>741</v>
      </c>
      <c r="G87" s="301"/>
      <c r="H87" s="277" t="s">
        <v>755</v>
      </c>
      <c r="I87" s="277" t="s">
        <v>737</v>
      </c>
      <c r="J87" s="277">
        <v>50</v>
      </c>
      <c r="K87" s="291"/>
    </row>
    <row r="88" s="1" customFormat="1" ht="15" customHeight="1">
      <c r="B88" s="302"/>
      <c r="C88" s="277" t="s">
        <v>756</v>
      </c>
      <c r="D88" s="277"/>
      <c r="E88" s="277"/>
      <c r="F88" s="300" t="s">
        <v>741</v>
      </c>
      <c r="G88" s="301"/>
      <c r="H88" s="277" t="s">
        <v>757</v>
      </c>
      <c r="I88" s="277" t="s">
        <v>737</v>
      </c>
      <c r="J88" s="277">
        <v>20</v>
      </c>
      <c r="K88" s="291"/>
    </row>
    <row r="89" s="1" customFormat="1" ht="15" customHeight="1">
      <c r="B89" s="302"/>
      <c r="C89" s="277" t="s">
        <v>758</v>
      </c>
      <c r="D89" s="277"/>
      <c r="E89" s="277"/>
      <c r="F89" s="300" t="s">
        <v>741</v>
      </c>
      <c r="G89" s="301"/>
      <c r="H89" s="277" t="s">
        <v>759</v>
      </c>
      <c r="I89" s="277" t="s">
        <v>737</v>
      </c>
      <c r="J89" s="277">
        <v>20</v>
      </c>
      <c r="K89" s="291"/>
    </row>
    <row r="90" s="1" customFormat="1" ht="15" customHeight="1">
      <c r="B90" s="302"/>
      <c r="C90" s="277" t="s">
        <v>760</v>
      </c>
      <c r="D90" s="277"/>
      <c r="E90" s="277"/>
      <c r="F90" s="300" t="s">
        <v>741</v>
      </c>
      <c r="G90" s="301"/>
      <c r="H90" s="277" t="s">
        <v>761</v>
      </c>
      <c r="I90" s="277" t="s">
        <v>737</v>
      </c>
      <c r="J90" s="277">
        <v>50</v>
      </c>
      <c r="K90" s="291"/>
    </row>
    <row r="91" s="1" customFormat="1" ht="15" customHeight="1">
      <c r="B91" s="302"/>
      <c r="C91" s="277" t="s">
        <v>762</v>
      </c>
      <c r="D91" s="277"/>
      <c r="E91" s="277"/>
      <c r="F91" s="300" t="s">
        <v>741</v>
      </c>
      <c r="G91" s="301"/>
      <c r="H91" s="277" t="s">
        <v>762</v>
      </c>
      <c r="I91" s="277" t="s">
        <v>737</v>
      </c>
      <c r="J91" s="277">
        <v>50</v>
      </c>
      <c r="K91" s="291"/>
    </row>
    <row r="92" s="1" customFormat="1" ht="15" customHeight="1">
      <c r="B92" s="302"/>
      <c r="C92" s="277" t="s">
        <v>763</v>
      </c>
      <c r="D92" s="277"/>
      <c r="E92" s="277"/>
      <c r="F92" s="300" t="s">
        <v>741</v>
      </c>
      <c r="G92" s="301"/>
      <c r="H92" s="277" t="s">
        <v>764</v>
      </c>
      <c r="I92" s="277" t="s">
        <v>737</v>
      </c>
      <c r="J92" s="277">
        <v>255</v>
      </c>
      <c r="K92" s="291"/>
    </row>
    <row r="93" s="1" customFormat="1" ht="15" customHeight="1">
      <c r="B93" s="302"/>
      <c r="C93" s="277" t="s">
        <v>765</v>
      </c>
      <c r="D93" s="277"/>
      <c r="E93" s="277"/>
      <c r="F93" s="300" t="s">
        <v>735</v>
      </c>
      <c r="G93" s="301"/>
      <c r="H93" s="277" t="s">
        <v>766</v>
      </c>
      <c r="I93" s="277" t="s">
        <v>767</v>
      </c>
      <c r="J93" s="277"/>
      <c r="K93" s="291"/>
    </row>
    <row r="94" s="1" customFormat="1" ht="15" customHeight="1">
      <c r="B94" s="302"/>
      <c r="C94" s="277" t="s">
        <v>768</v>
      </c>
      <c r="D94" s="277"/>
      <c r="E94" s="277"/>
      <c r="F94" s="300" t="s">
        <v>735</v>
      </c>
      <c r="G94" s="301"/>
      <c r="H94" s="277" t="s">
        <v>769</v>
      </c>
      <c r="I94" s="277" t="s">
        <v>770</v>
      </c>
      <c r="J94" s="277"/>
      <c r="K94" s="291"/>
    </row>
    <row r="95" s="1" customFormat="1" ht="15" customHeight="1">
      <c r="B95" s="302"/>
      <c r="C95" s="277" t="s">
        <v>771</v>
      </c>
      <c r="D95" s="277"/>
      <c r="E95" s="277"/>
      <c r="F95" s="300" t="s">
        <v>735</v>
      </c>
      <c r="G95" s="301"/>
      <c r="H95" s="277" t="s">
        <v>771</v>
      </c>
      <c r="I95" s="277" t="s">
        <v>770</v>
      </c>
      <c r="J95" s="277"/>
      <c r="K95" s="291"/>
    </row>
    <row r="96" s="1" customFormat="1" ht="15" customHeight="1">
      <c r="B96" s="302"/>
      <c r="C96" s="277" t="s">
        <v>40</v>
      </c>
      <c r="D96" s="277"/>
      <c r="E96" s="277"/>
      <c r="F96" s="300" t="s">
        <v>735</v>
      </c>
      <c r="G96" s="301"/>
      <c r="H96" s="277" t="s">
        <v>772</v>
      </c>
      <c r="I96" s="277" t="s">
        <v>770</v>
      </c>
      <c r="J96" s="277"/>
      <c r="K96" s="291"/>
    </row>
    <row r="97" s="1" customFormat="1" ht="15" customHeight="1">
      <c r="B97" s="302"/>
      <c r="C97" s="277" t="s">
        <v>50</v>
      </c>
      <c r="D97" s="277"/>
      <c r="E97" s="277"/>
      <c r="F97" s="300" t="s">
        <v>735</v>
      </c>
      <c r="G97" s="301"/>
      <c r="H97" s="277" t="s">
        <v>773</v>
      </c>
      <c r="I97" s="277" t="s">
        <v>770</v>
      </c>
      <c r="J97" s="277"/>
      <c r="K97" s="291"/>
    </row>
    <row r="98" s="1" customFormat="1" ht="15" customHeight="1">
      <c r="B98" s="305"/>
      <c r="C98" s="306"/>
      <c r="D98" s="306"/>
      <c r="E98" s="306"/>
      <c r="F98" s="306"/>
      <c r="G98" s="306"/>
      <c r="H98" s="306"/>
      <c r="I98" s="306"/>
      <c r="J98" s="306"/>
      <c r="K98" s="307"/>
    </row>
    <row r="99" s="1" customFormat="1" ht="18.75" customHeight="1">
      <c r="B99" s="308"/>
      <c r="C99" s="309"/>
      <c r="D99" s="309"/>
      <c r="E99" s="309"/>
      <c r="F99" s="309"/>
      <c r="G99" s="309"/>
      <c r="H99" s="309"/>
      <c r="I99" s="309"/>
      <c r="J99" s="309"/>
      <c r="K99" s="308"/>
    </row>
    <row r="100" s="1" customFormat="1" ht="18.75" customHeight="1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="1" customFormat="1" ht="7.5" customHeight="1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="1" customFormat="1" ht="45" customHeight="1">
      <c r="B102" s="289"/>
      <c r="C102" s="290" t="s">
        <v>774</v>
      </c>
      <c r="D102" s="290"/>
      <c r="E102" s="290"/>
      <c r="F102" s="290"/>
      <c r="G102" s="290"/>
      <c r="H102" s="290"/>
      <c r="I102" s="290"/>
      <c r="J102" s="290"/>
      <c r="K102" s="291"/>
    </row>
    <row r="103" s="1" customFormat="1" ht="17.25" customHeight="1">
      <c r="B103" s="289"/>
      <c r="C103" s="292" t="s">
        <v>729</v>
      </c>
      <c r="D103" s="292"/>
      <c r="E103" s="292"/>
      <c r="F103" s="292" t="s">
        <v>730</v>
      </c>
      <c r="G103" s="293"/>
      <c r="H103" s="292" t="s">
        <v>56</v>
      </c>
      <c r="I103" s="292" t="s">
        <v>59</v>
      </c>
      <c r="J103" s="292" t="s">
        <v>731</v>
      </c>
      <c r="K103" s="291"/>
    </row>
    <row r="104" s="1" customFormat="1" ht="17.25" customHeight="1">
      <c r="B104" s="289"/>
      <c r="C104" s="294" t="s">
        <v>732</v>
      </c>
      <c r="D104" s="294"/>
      <c r="E104" s="294"/>
      <c r="F104" s="295" t="s">
        <v>733</v>
      </c>
      <c r="G104" s="296"/>
      <c r="H104" s="294"/>
      <c r="I104" s="294"/>
      <c r="J104" s="294" t="s">
        <v>734</v>
      </c>
      <c r="K104" s="291"/>
    </row>
    <row r="105" s="1" customFormat="1" ht="5.25" customHeight="1">
      <c r="B105" s="289"/>
      <c r="C105" s="292"/>
      <c r="D105" s="292"/>
      <c r="E105" s="292"/>
      <c r="F105" s="292"/>
      <c r="G105" s="310"/>
      <c r="H105" s="292"/>
      <c r="I105" s="292"/>
      <c r="J105" s="292"/>
      <c r="K105" s="291"/>
    </row>
    <row r="106" s="1" customFormat="1" ht="15" customHeight="1">
      <c r="B106" s="289"/>
      <c r="C106" s="277" t="s">
        <v>55</v>
      </c>
      <c r="D106" s="299"/>
      <c r="E106" s="299"/>
      <c r="F106" s="300" t="s">
        <v>735</v>
      </c>
      <c r="G106" s="277"/>
      <c r="H106" s="277" t="s">
        <v>775</v>
      </c>
      <c r="I106" s="277" t="s">
        <v>737</v>
      </c>
      <c r="J106" s="277">
        <v>20</v>
      </c>
      <c r="K106" s="291"/>
    </row>
    <row r="107" s="1" customFormat="1" ht="15" customHeight="1">
      <c r="B107" s="289"/>
      <c r="C107" s="277" t="s">
        <v>738</v>
      </c>
      <c r="D107" s="277"/>
      <c r="E107" s="277"/>
      <c r="F107" s="300" t="s">
        <v>735</v>
      </c>
      <c r="G107" s="277"/>
      <c r="H107" s="277" t="s">
        <v>775</v>
      </c>
      <c r="I107" s="277" t="s">
        <v>737</v>
      </c>
      <c r="J107" s="277">
        <v>120</v>
      </c>
      <c r="K107" s="291"/>
    </row>
    <row r="108" s="1" customFormat="1" ht="15" customHeight="1">
      <c r="B108" s="302"/>
      <c r="C108" s="277" t="s">
        <v>740</v>
      </c>
      <c r="D108" s="277"/>
      <c r="E108" s="277"/>
      <c r="F108" s="300" t="s">
        <v>741</v>
      </c>
      <c r="G108" s="277"/>
      <c r="H108" s="277" t="s">
        <v>775</v>
      </c>
      <c r="I108" s="277" t="s">
        <v>737</v>
      </c>
      <c r="J108" s="277">
        <v>50</v>
      </c>
      <c r="K108" s="291"/>
    </row>
    <row r="109" s="1" customFormat="1" ht="15" customHeight="1">
      <c r="B109" s="302"/>
      <c r="C109" s="277" t="s">
        <v>743</v>
      </c>
      <c r="D109" s="277"/>
      <c r="E109" s="277"/>
      <c r="F109" s="300" t="s">
        <v>735</v>
      </c>
      <c r="G109" s="277"/>
      <c r="H109" s="277" t="s">
        <v>775</v>
      </c>
      <c r="I109" s="277" t="s">
        <v>745</v>
      </c>
      <c r="J109" s="277"/>
      <c r="K109" s="291"/>
    </row>
    <row r="110" s="1" customFormat="1" ht="15" customHeight="1">
      <c r="B110" s="302"/>
      <c r="C110" s="277" t="s">
        <v>754</v>
      </c>
      <c r="D110" s="277"/>
      <c r="E110" s="277"/>
      <c r="F110" s="300" t="s">
        <v>741</v>
      </c>
      <c r="G110" s="277"/>
      <c r="H110" s="277" t="s">
        <v>775</v>
      </c>
      <c r="I110" s="277" t="s">
        <v>737</v>
      </c>
      <c r="J110" s="277">
        <v>50</v>
      </c>
      <c r="K110" s="291"/>
    </row>
    <row r="111" s="1" customFormat="1" ht="15" customHeight="1">
      <c r="B111" s="302"/>
      <c r="C111" s="277" t="s">
        <v>762</v>
      </c>
      <c r="D111" s="277"/>
      <c r="E111" s="277"/>
      <c r="F111" s="300" t="s">
        <v>741</v>
      </c>
      <c r="G111" s="277"/>
      <c r="H111" s="277" t="s">
        <v>775</v>
      </c>
      <c r="I111" s="277" t="s">
        <v>737</v>
      </c>
      <c r="J111" s="277">
        <v>50</v>
      </c>
      <c r="K111" s="291"/>
    </row>
    <row r="112" s="1" customFormat="1" ht="15" customHeight="1">
      <c r="B112" s="302"/>
      <c r="C112" s="277" t="s">
        <v>760</v>
      </c>
      <c r="D112" s="277"/>
      <c r="E112" s="277"/>
      <c r="F112" s="300" t="s">
        <v>741</v>
      </c>
      <c r="G112" s="277"/>
      <c r="H112" s="277" t="s">
        <v>775</v>
      </c>
      <c r="I112" s="277" t="s">
        <v>737</v>
      </c>
      <c r="J112" s="277">
        <v>50</v>
      </c>
      <c r="K112" s="291"/>
    </row>
    <row r="113" s="1" customFormat="1" ht="15" customHeight="1">
      <c r="B113" s="302"/>
      <c r="C113" s="277" t="s">
        <v>55</v>
      </c>
      <c r="D113" s="277"/>
      <c r="E113" s="277"/>
      <c r="F113" s="300" t="s">
        <v>735</v>
      </c>
      <c r="G113" s="277"/>
      <c r="H113" s="277" t="s">
        <v>776</v>
      </c>
      <c r="I113" s="277" t="s">
        <v>737</v>
      </c>
      <c r="J113" s="277">
        <v>20</v>
      </c>
      <c r="K113" s="291"/>
    </row>
    <row r="114" s="1" customFormat="1" ht="15" customHeight="1">
      <c r="B114" s="302"/>
      <c r="C114" s="277" t="s">
        <v>777</v>
      </c>
      <c r="D114" s="277"/>
      <c r="E114" s="277"/>
      <c r="F114" s="300" t="s">
        <v>735</v>
      </c>
      <c r="G114" s="277"/>
      <c r="H114" s="277" t="s">
        <v>778</v>
      </c>
      <c r="I114" s="277" t="s">
        <v>737</v>
      </c>
      <c r="J114" s="277">
        <v>120</v>
      </c>
      <c r="K114" s="291"/>
    </row>
    <row r="115" s="1" customFormat="1" ht="15" customHeight="1">
      <c r="B115" s="302"/>
      <c r="C115" s="277" t="s">
        <v>40</v>
      </c>
      <c r="D115" s="277"/>
      <c r="E115" s="277"/>
      <c r="F115" s="300" t="s">
        <v>735</v>
      </c>
      <c r="G115" s="277"/>
      <c r="H115" s="277" t="s">
        <v>779</v>
      </c>
      <c r="I115" s="277" t="s">
        <v>770</v>
      </c>
      <c r="J115" s="277"/>
      <c r="K115" s="291"/>
    </row>
    <row r="116" s="1" customFormat="1" ht="15" customHeight="1">
      <c r="B116" s="302"/>
      <c r="C116" s="277" t="s">
        <v>50</v>
      </c>
      <c r="D116" s="277"/>
      <c r="E116" s="277"/>
      <c r="F116" s="300" t="s">
        <v>735</v>
      </c>
      <c r="G116" s="277"/>
      <c r="H116" s="277" t="s">
        <v>780</v>
      </c>
      <c r="I116" s="277" t="s">
        <v>770</v>
      </c>
      <c r="J116" s="277"/>
      <c r="K116" s="291"/>
    </row>
    <row r="117" s="1" customFormat="1" ht="15" customHeight="1">
      <c r="B117" s="302"/>
      <c r="C117" s="277" t="s">
        <v>59</v>
      </c>
      <c r="D117" s="277"/>
      <c r="E117" s="277"/>
      <c r="F117" s="300" t="s">
        <v>735</v>
      </c>
      <c r="G117" s="277"/>
      <c r="H117" s="277" t="s">
        <v>781</v>
      </c>
      <c r="I117" s="277" t="s">
        <v>782</v>
      </c>
      <c r="J117" s="277"/>
      <c r="K117" s="291"/>
    </row>
    <row r="118" s="1" customFormat="1" ht="15" customHeight="1">
      <c r="B118" s="305"/>
      <c r="C118" s="311"/>
      <c r="D118" s="311"/>
      <c r="E118" s="311"/>
      <c r="F118" s="311"/>
      <c r="G118" s="311"/>
      <c r="H118" s="311"/>
      <c r="I118" s="311"/>
      <c r="J118" s="311"/>
      <c r="K118" s="307"/>
    </row>
    <row r="119" s="1" customFormat="1" ht="18.75" customHeight="1">
      <c r="B119" s="312"/>
      <c r="C119" s="313"/>
      <c r="D119" s="313"/>
      <c r="E119" s="313"/>
      <c r="F119" s="314"/>
      <c r="G119" s="313"/>
      <c r="H119" s="313"/>
      <c r="I119" s="313"/>
      <c r="J119" s="313"/>
      <c r="K119" s="312"/>
    </row>
    <row r="120" s="1" customFormat="1" ht="18.75" customHeight="1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="1" customFormat="1" ht="7.5" customHeight="1">
      <c r="B121" s="315"/>
      <c r="C121" s="316"/>
      <c r="D121" s="316"/>
      <c r="E121" s="316"/>
      <c r="F121" s="316"/>
      <c r="G121" s="316"/>
      <c r="H121" s="316"/>
      <c r="I121" s="316"/>
      <c r="J121" s="316"/>
      <c r="K121" s="317"/>
    </row>
    <row r="122" s="1" customFormat="1" ht="45" customHeight="1">
      <c r="B122" s="318"/>
      <c r="C122" s="268" t="s">
        <v>783</v>
      </c>
      <c r="D122" s="268"/>
      <c r="E122" s="268"/>
      <c r="F122" s="268"/>
      <c r="G122" s="268"/>
      <c r="H122" s="268"/>
      <c r="I122" s="268"/>
      <c r="J122" s="268"/>
      <c r="K122" s="319"/>
    </row>
    <row r="123" s="1" customFormat="1" ht="17.25" customHeight="1">
      <c r="B123" s="320"/>
      <c r="C123" s="292" t="s">
        <v>729</v>
      </c>
      <c r="D123" s="292"/>
      <c r="E123" s="292"/>
      <c r="F123" s="292" t="s">
        <v>730</v>
      </c>
      <c r="G123" s="293"/>
      <c r="H123" s="292" t="s">
        <v>56</v>
      </c>
      <c r="I123" s="292" t="s">
        <v>59</v>
      </c>
      <c r="J123" s="292" t="s">
        <v>731</v>
      </c>
      <c r="K123" s="321"/>
    </row>
    <row r="124" s="1" customFormat="1" ht="17.25" customHeight="1">
      <c r="B124" s="320"/>
      <c r="C124" s="294" t="s">
        <v>732</v>
      </c>
      <c r="D124" s="294"/>
      <c r="E124" s="294"/>
      <c r="F124" s="295" t="s">
        <v>733</v>
      </c>
      <c r="G124" s="296"/>
      <c r="H124" s="294"/>
      <c r="I124" s="294"/>
      <c r="J124" s="294" t="s">
        <v>734</v>
      </c>
      <c r="K124" s="321"/>
    </row>
    <row r="125" s="1" customFormat="1" ht="5.25" customHeight="1">
      <c r="B125" s="322"/>
      <c r="C125" s="297"/>
      <c r="D125" s="297"/>
      <c r="E125" s="297"/>
      <c r="F125" s="297"/>
      <c r="G125" s="323"/>
      <c r="H125" s="297"/>
      <c r="I125" s="297"/>
      <c r="J125" s="297"/>
      <c r="K125" s="324"/>
    </row>
    <row r="126" s="1" customFormat="1" ht="15" customHeight="1">
      <c r="B126" s="322"/>
      <c r="C126" s="277" t="s">
        <v>738</v>
      </c>
      <c r="D126" s="299"/>
      <c r="E126" s="299"/>
      <c r="F126" s="300" t="s">
        <v>735</v>
      </c>
      <c r="G126" s="277"/>
      <c r="H126" s="277" t="s">
        <v>775</v>
      </c>
      <c r="I126" s="277" t="s">
        <v>737</v>
      </c>
      <c r="J126" s="277">
        <v>120</v>
      </c>
      <c r="K126" s="325"/>
    </row>
    <row r="127" s="1" customFormat="1" ht="15" customHeight="1">
      <c r="B127" s="322"/>
      <c r="C127" s="277" t="s">
        <v>784</v>
      </c>
      <c r="D127" s="277"/>
      <c r="E127" s="277"/>
      <c r="F127" s="300" t="s">
        <v>735</v>
      </c>
      <c r="G127" s="277"/>
      <c r="H127" s="277" t="s">
        <v>785</v>
      </c>
      <c r="I127" s="277" t="s">
        <v>737</v>
      </c>
      <c r="J127" s="277" t="s">
        <v>786</v>
      </c>
      <c r="K127" s="325"/>
    </row>
    <row r="128" s="1" customFormat="1" ht="15" customHeight="1">
      <c r="B128" s="322"/>
      <c r="C128" s="277" t="s">
        <v>683</v>
      </c>
      <c r="D128" s="277"/>
      <c r="E128" s="277"/>
      <c r="F128" s="300" t="s">
        <v>735</v>
      </c>
      <c r="G128" s="277"/>
      <c r="H128" s="277" t="s">
        <v>787</v>
      </c>
      <c r="I128" s="277" t="s">
        <v>737</v>
      </c>
      <c r="J128" s="277" t="s">
        <v>786</v>
      </c>
      <c r="K128" s="325"/>
    </row>
    <row r="129" s="1" customFormat="1" ht="15" customHeight="1">
      <c r="B129" s="322"/>
      <c r="C129" s="277" t="s">
        <v>746</v>
      </c>
      <c r="D129" s="277"/>
      <c r="E129" s="277"/>
      <c r="F129" s="300" t="s">
        <v>741</v>
      </c>
      <c r="G129" s="277"/>
      <c r="H129" s="277" t="s">
        <v>747</v>
      </c>
      <c r="I129" s="277" t="s">
        <v>737</v>
      </c>
      <c r="J129" s="277">
        <v>15</v>
      </c>
      <c r="K129" s="325"/>
    </row>
    <row r="130" s="1" customFormat="1" ht="15" customHeight="1">
      <c r="B130" s="322"/>
      <c r="C130" s="303" t="s">
        <v>748</v>
      </c>
      <c r="D130" s="303"/>
      <c r="E130" s="303"/>
      <c r="F130" s="304" t="s">
        <v>741</v>
      </c>
      <c r="G130" s="303"/>
      <c r="H130" s="303" t="s">
        <v>749</v>
      </c>
      <c r="I130" s="303" t="s">
        <v>737</v>
      </c>
      <c r="J130" s="303">
        <v>15</v>
      </c>
      <c r="K130" s="325"/>
    </row>
    <row r="131" s="1" customFormat="1" ht="15" customHeight="1">
      <c r="B131" s="322"/>
      <c r="C131" s="303" t="s">
        <v>750</v>
      </c>
      <c r="D131" s="303"/>
      <c r="E131" s="303"/>
      <c r="F131" s="304" t="s">
        <v>741</v>
      </c>
      <c r="G131" s="303"/>
      <c r="H131" s="303" t="s">
        <v>751</v>
      </c>
      <c r="I131" s="303" t="s">
        <v>737</v>
      </c>
      <c r="J131" s="303">
        <v>20</v>
      </c>
      <c r="K131" s="325"/>
    </row>
    <row r="132" s="1" customFormat="1" ht="15" customHeight="1">
      <c r="B132" s="322"/>
      <c r="C132" s="303" t="s">
        <v>752</v>
      </c>
      <c r="D132" s="303"/>
      <c r="E132" s="303"/>
      <c r="F132" s="304" t="s">
        <v>741</v>
      </c>
      <c r="G132" s="303"/>
      <c r="H132" s="303" t="s">
        <v>753</v>
      </c>
      <c r="I132" s="303" t="s">
        <v>737</v>
      </c>
      <c r="J132" s="303">
        <v>20</v>
      </c>
      <c r="K132" s="325"/>
    </row>
    <row r="133" s="1" customFormat="1" ht="15" customHeight="1">
      <c r="B133" s="322"/>
      <c r="C133" s="277" t="s">
        <v>740</v>
      </c>
      <c r="D133" s="277"/>
      <c r="E133" s="277"/>
      <c r="F133" s="300" t="s">
        <v>741</v>
      </c>
      <c r="G133" s="277"/>
      <c r="H133" s="277" t="s">
        <v>775</v>
      </c>
      <c r="I133" s="277" t="s">
        <v>737</v>
      </c>
      <c r="J133" s="277">
        <v>50</v>
      </c>
      <c r="K133" s="325"/>
    </row>
    <row r="134" s="1" customFormat="1" ht="15" customHeight="1">
      <c r="B134" s="322"/>
      <c r="C134" s="277" t="s">
        <v>754</v>
      </c>
      <c r="D134" s="277"/>
      <c r="E134" s="277"/>
      <c r="F134" s="300" t="s">
        <v>741</v>
      </c>
      <c r="G134" s="277"/>
      <c r="H134" s="277" t="s">
        <v>775</v>
      </c>
      <c r="I134" s="277" t="s">
        <v>737</v>
      </c>
      <c r="J134" s="277">
        <v>50</v>
      </c>
      <c r="K134" s="325"/>
    </row>
    <row r="135" s="1" customFormat="1" ht="15" customHeight="1">
      <c r="B135" s="322"/>
      <c r="C135" s="277" t="s">
        <v>760</v>
      </c>
      <c r="D135" s="277"/>
      <c r="E135" s="277"/>
      <c r="F135" s="300" t="s">
        <v>741</v>
      </c>
      <c r="G135" s="277"/>
      <c r="H135" s="277" t="s">
        <v>775</v>
      </c>
      <c r="I135" s="277" t="s">
        <v>737</v>
      </c>
      <c r="J135" s="277">
        <v>50</v>
      </c>
      <c r="K135" s="325"/>
    </row>
    <row r="136" s="1" customFormat="1" ht="15" customHeight="1">
      <c r="B136" s="322"/>
      <c r="C136" s="277" t="s">
        <v>762</v>
      </c>
      <c r="D136" s="277"/>
      <c r="E136" s="277"/>
      <c r="F136" s="300" t="s">
        <v>741</v>
      </c>
      <c r="G136" s="277"/>
      <c r="H136" s="277" t="s">
        <v>775</v>
      </c>
      <c r="I136" s="277" t="s">
        <v>737</v>
      </c>
      <c r="J136" s="277">
        <v>50</v>
      </c>
      <c r="K136" s="325"/>
    </row>
    <row r="137" s="1" customFormat="1" ht="15" customHeight="1">
      <c r="B137" s="322"/>
      <c r="C137" s="277" t="s">
        <v>763</v>
      </c>
      <c r="D137" s="277"/>
      <c r="E137" s="277"/>
      <c r="F137" s="300" t="s">
        <v>741</v>
      </c>
      <c r="G137" s="277"/>
      <c r="H137" s="277" t="s">
        <v>788</v>
      </c>
      <c r="I137" s="277" t="s">
        <v>737</v>
      </c>
      <c r="J137" s="277">
        <v>255</v>
      </c>
      <c r="K137" s="325"/>
    </row>
    <row r="138" s="1" customFormat="1" ht="15" customHeight="1">
      <c r="B138" s="322"/>
      <c r="C138" s="277" t="s">
        <v>765</v>
      </c>
      <c r="D138" s="277"/>
      <c r="E138" s="277"/>
      <c r="F138" s="300" t="s">
        <v>735</v>
      </c>
      <c r="G138" s="277"/>
      <c r="H138" s="277" t="s">
        <v>789</v>
      </c>
      <c r="I138" s="277" t="s">
        <v>767</v>
      </c>
      <c r="J138" s="277"/>
      <c r="K138" s="325"/>
    </row>
    <row r="139" s="1" customFormat="1" ht="15" customHeight="1">
      <c r="B139" s="322"/>
      <c r="C139" s="277" t="s">
        <v>768</v>
      </c>
      <c r="D139" s="277"/>
      <c r="E139" s="277"/>
      <c r="F139" s="300" t="s">
        <v>735</v>
      </c>
      <c r="G139" s="277"/>
      <c r="H139" s="277" t="s">
        <v>790</v>
      </c>
      <c r="I139" s="277" t="s">
        <v>770</v>
      </c>
      <c r="J139" s="277"/>
      <c r="K139" s="325"/>
    </row>
    <row r="140" s="1" customFormat="1" ht="15" customHeight="1">
      <c r="B140" s="322"/>
      <c r="C140" s="277" t="s">
        <v>771</v>
      </c>
      <c r="D140" s="277"/>
      <c r="E140" s="277"/>
      <c r="F140" s="300" t="s">
        <v>735</v>
      </c>
      <c r="G140" s="277"/>
      <c r="H140" s="277" t="s">
        <v>771</v>
      </c>
      <c r="I140" s="277" t="s">
        <v>770</v>
      </c>
      <c r="J140" s="277"/>
      <c r="K140" s="325"/>
    </row>
    <row r="141" s="1" customFormat="1" ht="15" customHeight="1">
      <c r="B141" s="322"/>
      <c r="C141" s="277" t="s">
        <v>40</v>
      </c>
      <c r="D141" s="277"/>
      <c r="E141" s="277"/>
      <c r="F141" s="300" t="s">
        <v>735</v>
      </c>
      <c r="G141" s="277"/>
      <c r="H141" s="277" t="s">
        <v>791</v>
      </c>
      <c r="I141" s="277" t="s">
        <v>770</v>
      </c>
      <c r="J141" s="277"/>
      <c r="K141" s="325"/>
    </row>
    <row r="142" s="1" customFormat="1" ht="15" customHeight="1">
      <c r="B142" s="322"/>
      <c r="C142" s="277" t="s">
        <v>792</v>
      </c>
      <c r="D142" s="277"/>
      <c r="E142" s="277"/>
      <c r="F142" s="300" t="s">
        <v>735</v>
      </c>
      <c r="G142" s="277"/>
      <c r="H142" s="277" t="s">
        <v>793</v>
      </c>
      <c r="I142" s="277" t="s">
        <v>770</v>
      </c>
      <c r="J142" s="277"/>
      <c r="K142" s="325"/>
    </row>
    <row r="143" s="1" customFormat="1" ht="15" customHeight="1">
      <c r="B143" s="326"/>
      <c r="C143" s="327"/>
      <c r="D143" s="327"/>
      <c r="E143" s="327"/>
      <c r="F143" s="327"/>
      <c r="G143" s="327"/>
      <c r="H143" s="327"/>
      <c r="I143" s="327"/>
      <c r="J143" s="327"/>
      <c r="K143" s="328"/>
    </row>
    <row r="144" s="1" customFormat="1" ht="18.75" customHeight="1">
      <c r="B144" s="313"/>
      <c r="C144" s="313"/>
      <c r="D144" s="313"/>
      <c r="E144" s="313"/>
      <c r="F144" s="314"/>
      <c r="G144" s="313"/>
      <c r="H144" s="313"/>
      <c r="I144" s="313"/>
      <c r="J144" s="313"/>
      <c r="K144" s="313"/>
    </row>
    <row r="145" s="1" customFormat="1" ht="18.75" customHeight="1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="1" customFormat="1" ht="7.5" customHeight="1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="1" customFormat="1" ht="45" customHeight="1">
      <c r="B147" s="289"/>
      <c r="C147" s="290" t="s">
        <v>794</v>
      </c>
      <c r="D147" s="290"/>
      <c r="E147" s="290"/>
      <c r="F147" s="290"/>
      <c r="G147" s="290"/>
      <c r="H147" s="290"/>
      <c r="I147" s="290"/>
      <c r="J147" s="290"/>
      <c r="K147" s="291"/>
    </row>
    <row r="148" s="1" customFormat="1" ht="17.25" customHeight="1">
      <c r="B148" s="289"/>
      <c r="C148" s="292" t="s">
        <v>729</v>
      </c>
      <c r="D148" s="292"/>
      <c r="E148" s="292"/>
      <c r="F148" s="292" t="s">
        <v>730</v>
      </c>
      <c r="G148" s="293"/>
      <c r="H148" s="292" t="s">
        <v>56</v>
      </c>
      <c r="I148" s="292" t="s">
        <v>59</v>
      </c>
      <c r="J148" s="292" t="s">
        <v>731</v>
      </c>
      <c r="K148" s="291"/>
    </row>
    <row r="149" s="1" customFormat="1" ht="17.25" customHeight="1">
      <c r="B149" s="289"/>
      <c r="C149" s="294" t="s">
        <v>732</v>
      </c>
      <c r="D149" s="294"/>
      <c r="E149" s="294"/>
      <c r="F149" s="295" t="s">
        <v>733</v>
      </c>
      <c r="G149" s="296"/>
      <c r="H149" s="294"/>
      <c r="I149" s="294"/>
      <c r="J149" s="294" t="s">
        <v>734</v>
      </c>
      <c r="K149" s="291"/>
    </row>
    <row r="150" s="1" customFormat="1" ht="5.25" customHeight="1">
      <c r="B150" s="302"/>
      <c r="C150" s="297"/>
      <c r="D150" s="297"/>
      <c r="E150" s="297"/>
      <c r="F150" s="297"/>
      <c r="G150" s="298"/>
      <c r="H150" s="297"/>
      <c r="I150" s="297"/>
      <c r="J150" s="297"/>
      <c r="K150" s="325"/>
    </row>
    <row r="151" s="1" customFormat="1" ht="15" customHeight="1">
      <c r="B151" s="302"/>
      <c r="C151" s="329" t="s">
        <v>738</v>
      </c>
      <c r="D151" s="277"/>
      <c r="E151" s="277"/>
      <c r="F151" s="330" t="s">
        <v>735</v>
      </c>
      <c r="G151" s="277"/>
      <c r="H151" s="329" t="s">
        <v>775</v>
      </c>
      <c r="I151" s="329" t="s">
        <v>737</v>
      </c>
      <c r="J151" s="329">
        <v>120</v>
      </c>
      <c r="K151" s="325"/>
    </row>
    <row r="152" s="1" customFormat="1" ht="15" customHeight="1">
      <c r="B152" s="302"/>
      <c r="C152" s="329" t="s">
        <v>784</v>
      </c>
      <c r="D152" s="277"/>
      <c r="E152" s="277"/>
      <c r="F152" s="330" t="s">
        <v>735</v>
      </c>
      <c r="G152" s="277"/>
      <c r="H152" s="329" t="s">
        <v>795</v>
      </c>
      <c r="I152" s="329" t="s">
        <v>737</v>
      </c>
      <c r="J152" s="329" t="s">
        <v>786</v>
      </c>
      <c r="K152" s="325"/>
    </row>
    <row r="153" s="1" customFormat="1" ht="15" customHeight="1">
      <c r="B153" s="302"/>
      <c r="C153" s="329" t="s">
        <v>683</v>
      </c>
      <c r="D153" s="277"/>
      <c r="E153" s="277"/>
      <c r="F153" s="330" t="s">
        <v>735</v>
      </c>
      <c r="G153" s="277"/>
      <c r="H153" s="329" t="s">
        <v>796</v>
      </c>
      <c r="I153" s="329" t="s">
        <v>737</v>
      </c>
      <c r="J153" s="329" t="s">
        <v>786</v>
      </c>
      <c r="K153" s="325"/>
    </row>
    <row r="154" s="1" customFormat="1" ht="15" customHeight="1">
      <c r="B154" s="302"/>
      <c r="C154" s="329" t="s">
        <v>740</v>
      </c>
      <c r="D154" s="277"/>
      <c r="E154" s="277"/>
      <c r="F154" s="330" t="s">
        <v>741</v>
      </c>
      <c r="G154" s="277"/>
      <c r="H154" s="329" t="s">
        <v>775</v>
      </c>
      <c r="I154" s="329" t="s">
        <v>737</v>
      </c>
      <c r="J154" s="329">
        <v>50</v>
      </c>
      <c r="K154" s="325"/>
    </row>
    <row r="155" s="1" customFormat="1" ht="15" customHeight="1">
      <c r="B155" s="302"/>
      <c r="C155" s="329" t="s">
        <v>743</v>
      </c>
      <c r="D155" s="277"/>
      <c r="E155" s="277"/>
      <c r="F155" s="330" t="s">
        <v>735</v>
      </c>
      <c r="G155" s="277"/>
      <c r="H155" s="329" t="s">
        <v>775</v>
      </c>
      <c r="I155" s="329" t="s">
        <v>745</v>
      </c>
      <c r="J155" s="329"/>
      <c r="K155" s="325"/>
    </row>
    <row r="156" s="1" customFormat="1" ht="15" customHeight="1">
      <c r="B156" s="302"/>
      <c r="C156" s="329" t="s">
        <v>754</v>
      </c>
      <c r="D156" s="277"/>
      <c r="E156" s="277"/>
      <c r="F156" s="330" t="s">
        <v>741</v>
      </c>
      <c r="G156" s="277"/>
      <c r="H156" s="329" t="s">
        <v>775</v>
      </c>
      <c r="I156" s="329" t="s">
        <v>737</v>
      </c>
      <c r="J156" s="329">
        <v>50</v>
      </c>
      <c r="K156" s="325"/>
    </row>
    <row r="157" s="1" customFormat="1" ht="15" customHeight="1">
      <c r="B157" s="302"/>
      <c r="C157" s="329" t="s">
        <v>762</v>
      </c>
      <c r="D157" s="277"/>
      <c r="E157" s="277"/>
      <c r="F157" s="330" t="s">
        <v>741</v>
      </c>
      <c r="G157" s="277"/>
      <c r="H157" s="329" t="s">
        <v>775</v>
      </c>
      <c r="I157" s="329" t="s">
        <v>737</v>
      </c>
      <c r="J157" s="329">
        <v>50</v>
      </c>
      <c r="K157" s="325"/>
    </row>
    <row r="158" s="1" customFormat="1" ht="15" customHeight="1">
      <c r="B158" s="302"/>
      <c r="C158" s="329" t="s">
        <v>760</v>
      </c>
      <c r="D158" s="277"/>
      <c r="E158" s="277"/>
      <c r="F158" s="330" t="s">
        <v>741</v>
      </c>
      <c r="G158" s="277"/>
      <c r="H158" s="329" t="s">
        <v>775</v>
      </c>
      <c r="I158" s="329" t="s">
        <v>737</v>
      </c>
      <c r="J158" s="329">
        <v>50</v>
      </c>
      <c r="K158" s="325"/>
    </row>
    <row r="159" s="1" customFormat="1" ht="15" customHeight="1">
      <c r="B159" s="302"/>
      <c r="C159" s="329" t="s">
        <v>101</v>
      </c>
      <c r="D159" s="277"/>
      <c r="E159" s="277"/>
      <c r="F159" s="330" t="s">
        <v>735</v>
      </c>
      <c r="G159" s="277"/>
      <c r="H159" s="329" t="s">
        <v>797</v>
      </c>
      <c r="I159" s="329" t="s">
        <v>737</v>
      </c>
      <c r="J159" s="329" t="s">
        <v>798</v>
      </c>
      <c r="K159" s="325"/>
    </row>
    <row r="160" s="1" customFormat="1" ht="15" customHeight="1">
      <c r="B160" s="302"/>
      <c r="C160" s="329" t="s">
        <v>799</v>
      </c>
      <c r="D160" s="277"/>
      <c r="E160" s="277"/>
      <c r="F160" s="330" t="s">
        <v>735</v>
      </c>
      <c r="G160" s="277"/>
      <c r="H160" s="329" t="s">
        <v>800</v>
      </c>
      <c r="I160" s="329" t="s">
        <v>770</v>
      </c>
      <c r="J160" s="329"/>
      <c r="K160" s="325"/>
    </row>
    <row r="161" s="1" customFormat="1" ht="15" customHeight="1">
      <c r="B161" s="331"/>
      <c r="C161" s="311"/>
      <c r="D161" s="311"/>
      <c r="E161" s="311"/>
      <c r="F161" s="311"/>
      <c r="G161" s="311"/>
      <c r="H161" s="311"/>
      <c r="I161" s="311"/>
      <c r="J161" s="311"/>
      <c r="K161" s="332"/>
    </row>
    <row r="162" s="1" customFormat="1" ht="18.75" customHeight="1">
      <c r="B162" s="313"/>
      <c r="C162" s="323"/>
      <c r="D162" s="323"/>
      <c r="E162" s="323"/>
      <c r="F162" s="333"/>
      <c r="G162" s="323"/>
      <c r="H162" s="323"/>
      <c r="I162" s="323"/>
      <c r="J162" s="323"/>
      <c r="K162" s="313"/>
    </row>
    <row r="163" s="1" customFormat="1" ht="18.75" customHeight="1"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</row>
    <row r="164" s="1" customFormat="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="1" customFormat="1" ht="45" customHeight="1">
      <c r="B165" s="267"/>
      <c r="C165" s="268" t="s">
        <v>801</v>
      </c>
      <c r="D165" s="268"/>
      <c r="E165" s="268"/>
      <c r="F165" s="268"/>
      <c r="G165" s="268"/>
      <c r="H165" s="268"/>
      <c r="I165" s="268"/>
      <c r="J165" s="268"/>
      <c r="K165" s="269"/>
    </row>
    <row r="166" s="1" customFormat="1" ht="17.25" customHeight="1">
      <c r="B166" s="267"/>
      <c r="C166" s="292" t="s">
        <v>729</v>
      </c>
      <c r="D166" s="292"/>
      <c r="E166" s="292"/>
      <c r="F166" s="292" t="s">
        <v>730</v>
      </c>
      <c r="G166" s="334"/>
      <c r="H166" s="335" t="s">
        <v>56</v>
      </c>
      <c r="I166" s="335" t="s">
        <v>59</v>
      </c>
      <c r="J166" s="292" t="s">
        <v>731</v>
      </c>
      <c r="K166" s="269"/>
    </row>
    <row r="167" s="1" customFormat="1" ht="17.25" customHeight="1">
      <c r="B167" s="270"/>
      <c r="C167" s="294" t="s">
        <v>732</v>
      </c>
      <c r="D167" s="294"/>
      <c r="E167" s="294"/>
      <c r="F167" s="295" t="s">
        <v>733</v>
      </c>
      <c r="G167" s="336"/>
      <c r="H167" s="337"/>
      <c r="I167" s="337"/>
      <c r="J167" s="294" t="s">
        <v>734</v>
      </c>
      <c r="K167" s="272"/>
    </row>
    <row r="168" s="1" customFormat="1" ht="5.25" customHeight="1">
      <c r="B168" s="302"/>
      <c r="C168" s="297"/>
      <c r="D168" s="297"/>
      <c r="E168" s="297"/>
      <c r="F168" s="297"/>
      <c r="G168" s="298"/>
      <c r="H168" s="297"/>
      <c r="I168" s="297"/>
      <c r="J168" s="297"/>
      <c r="K168" s="325"/>
    </row>
    <row r="169" s="1" customFormat="1" ht="15" customHeight="1">
      <c r="B169" s="302"/>
      <c r="C169" s="277" t="s">
        <v>738</v>
      </c>
      <c r="D169" s="277"/>
      <c r="E169" s="277"/>
      <c r="F169" s="300" t="s">
        <v>735</v>
      </c>
      <c r="G169" s="277"/>
      <c r="H169" s="277" t="s">
        <v>775</v>
      </c>
      <c r="I169" s="277" t="s">
        <v>737</v>
      </c>
      <c r="J169" s="277">
        <v>120</v>
      </c>
      <c r="K169" s="325"/>
    </row>
    <row r="170" s="1" customFormat="1" ht="15" customHeight="1">
      <c r="B170" s="302"/>
      <c r="C170" s="277" t="s">
        <v>784</v>
      </c>
      <c r="D170" s="277"/>
      <c r="E170" s="277"/>
      <c r="F170" s="300" t="s">
        <v>735</v>
      </c>
      <c r="G170" s="277"/>
      <c r="H170" s="277" t="s">
        <v>785</v>
      </c>
      <c r="I170" s="277" t="s">
        <v>737</v>
      </c>
      <c r="J170" s="277" t="s">
        <v>786</v>
      </c>
      <c r="K170" s="325"/>
    </row>
    <row r="171" s="1" customFormat="1" ht="15" customHeight="1">
      <c r="B171" s="302"/>
      <c r="C171" s="277" t="s">
        <v>683</v>
      </c>
      <c r="D171" s="277"/>
      <c r="E171" s="277"/>
      <c r="F171" s="300" t="s">
        <v>735</v>
      </c>
      <c r="G171" s="277"/>
      <c r="H171" s="277" t="s">
        <v>802</v>
      </c>
      <c r="I171" s="277" t="s">
        <v>737</v>
      </c>
      <c r="J171" s="277" t="s">
        <v>786</v>
      </c>
      <c r="K171" s="325"/>
    </row>
    <row r="172" s="1" customFormat="1" ht="15" customHeight="1">
      <c r="B172" s="302"/>
      <c r="C172" s="277" t="s">
        <v>740</v>
      </c>
      <c r="D172" s="277"/>
      <c r="E172" s="277"/>
      <c r="F172" s="300" t="s">
        <v>741</v>
      </c>
      <c r="G172" s="277"/>
      <c r="H172" s="277" t="s">
        <v>802</v>
      </c>
      <c r="I172" s="277" t="s">
        <v>737</v>
      </c>
      <c r="J172" s="277">
        <v>50</v>
      </c>
      <c r="K172" s="325"/>
    </row>
    <row r="173" s="1" customFormat="1" ht="15" customHeight="1">
      <c r="B173" s="302"/>
      <c r="C173" s="277" t="s">
        <v>743</v>
      </c>
      <c r="D173" s="277"/>
      <c r="E173" s="277"/>
      <c r="F173" s="300" t="s">
        <v>735</v>
      </c>
      <c r="G173" s="277"/>
      <c r="H173" s="277" t="s">
        <v>802</v>
      </c>
      <c r="I173" s="277" t="s">
        <v>745</v>
      </c>
      <c r="J173" s="277"/>
      <c r="K173" s="325"/>
    </row>
    <row r="174" s="1" customFormat="1" ht="15" customHeight="1">
      <c r="B174" s="302"/>
      <c r="C174" s="277" t="s">
        <v>754</v>
      </c>
      <c r="D174" s="277"/>
      <c r="E174" s="277"/>
      <c r="F174" s="300" t="s">
        <v>741</v>
      </c>
      <c r="G174" s="277"/>
      <c r="H174" s="277" t="s">
        <v>802</v>
      </c>
      <c r="I174" s="277" t="s">
        <v>737</v>
      </c>
      <c r="J174" s="277">
        <v>50</v>
      </c>
      <c r="K174" s="325"/>
    </row>
    <row r="175" s="1" customFormat="1" ht="15" customHeight="1">
      <c r="B175" s="302"/>
      <c r="C175" s="277" t="s">
        <v>762</v>
      </c>
      <c r="D175" s="277"/>
      <c r="E175" s="277"/>
      <c r="F175" s="300" t="s">
        <v>741</v>
      </c>
      <c r="G175" s="277"/>
      <c r="H175" s="277" t="s">
        <v>802</v>
      </c>
      <c r="I175" s="277" t="s">
        <v>737</v>
      </c>
      <c r="J175" s="277">
        <v>50</v>
      </c>
      <c r="K175" s="325"/>
    </row>
    <row r="176" s="1" customFormat="1" ht="15" customHeight="1">
      <c r="B176" s="302"/>
      <c r="C176" s="277" t="s">
        <v>760</v>
      </c>
      <c r="D176" s="277"/>
      <c r="E176" s="277"/>
      <c r="F176" s="300" t="s">
        <v>741</v>
      </c>
      <c r="G176" s="277"/>
      <c r="H176" s="277" t="s">
        <v>802</v>
      </c>
      <c r="I176" s="277" t="s">
        <v>737</v>
      </c>
      <c r="J176" s="277">
        <v>50</v>
      </c>
      <c r="K176" s="325"/>
    </row>
    <row r="177" s="1" customFormat="1" ht="15" customHeight="1">
      <c r="B177" s="302"/>
      <c r="C177" s="277" t="s">
        <v>108</v>
      </c>
      <c r="D177" s="277"/>
      <c r="E177" s="277"/>
      <c r="F177" s="300" t="s">
        <v>735</v>
      </c>
      <c r="G177" s="277"/>
      <c r="H177" s="277" t="s">
        <v>803</v>
      </c>
      <c r="I177" s="277" t="s">
        <v>804</v>
      </c>
      <c r="J177" s="277"/>
      <c r="K177" s="325"/>
    </row>
    <row r="178" s="1" customFormat="1" ht="15" customHeight="1">
      <c r="B178" s="302"/>
      <c r="C178" s="277" t="s">
        <v>59</v>
      </c>
      <c r="D178" s="277"/>
      <c r="E178" s="277"/>
      <c r="F178" s="300" t="s">
        <v>735</v>
      </c>
      <c r="G178" s="277"/>
      <c r="H178" s="277" t="s">
        <v>805</v>
      </c>
      <c r="I178" s="277" t="s">
        <v>806</v>
      </c>
      <c r="J178" s="277">
        <v>1</v>
      </c>
      <c r="K178" s="325"/>
    </row>
    <row r="179" s="1" customFormat="1" ht="15" customHeight="1">
      <c r="B179" s="302"/>
      <c r="C179" s="277" t="s">
        <v>55</v>
      </c>
      <c r="D179" s="277"/>
      <c r="E179" s="277"/>
      <c r="F179" s="300" t="s">
        <v>735</v>
      </c>
      <c r="G179" s="277"/>
      <c r="H179" s="277" t="s">
        <v>807</v>
      </c>
      <c r="I179" s="277" t="s">
        <v>737</v>
      </c>
      <c r="J179" s="277">
        <v>20</v>
      </c>
      <c r="K179" s="325"/>
    </row>
    <row r="180" s="1" customFormat="1" ht="15" customHeight="1">
      <c r="B180" s="302"/>
      <c r="C180" s="277" t="s">
        <v>56</v>
      </c>
      <c r="D180" s="277"/>
      <c r="E180" s="277"/>
      <c r="F180" s="300" t="s">
        <v>735</v>
      </c>
      <c r="G180" s="277"/>
      <c r="H180" s="277" t="s">
        <v>808</v>
      </c>
      <c r="I180" s="277" t="s">
        <v>737</v>
      </c>
      <c r="J180" s="277">
        <v>255</v>
      </c>
      <c r="K180" s="325"/>
    </row>
    <row r="181" s="1" customFormat="1" ht="15" customHeight="1">
      <c r="B181" s="302"/>
      <c r="C181" s="277" t="s">
        <v>109</v>
      </c>
      <c r="D181" s="277"/>
      <c r="E181" s="277"/>
      <c r="F181" s="300" t="s">
        <v>735</v>
      </c>
      <c r="G181" s="277"/>
      <c r="H181" s="277" t="s">
        <v>699</v>
      </c>
      <c r="I181" s="277" t="s">
        <v>737</v>
      </c>
      <c r="J181" s="277">
        <v>10</v>
      </c>
      <c r="K181" s="325"/>
    </row>
    <row r="182" s="1" customFormat="1" ht="15" customHeight="1">
      <c r="B182" s="302"/>
      <c r="C182" s="277" t="s">
        <v>110</v>
      </c>
      <c r="D182" s="277"/>
      <c r="E182" s="277"/>
      <c r="F182" s="300" t="s">
        <v>735</v>
      </c>
      <c r="G182" s="277"/>
      <c r="H182" s="277" t="s">
        <v>809</v>
      </c>
      <c r="I182" s="277" t="s">
        <v>770</v>
      </c>
      <c r="J182" s="277"/>
      <c r="K182" s="325"/>
    </row>
    <row r="183" s="1" customFormat="1" ht="15" customHeight="1">
      <c r="B183" s="302"/>
      <c r="C183" s="277" t="s">
        <v>810</v>
      </c>
      <c r="D183" s="277"/>
      <c r="E183" s="277"/>
      <c r="F183" s="300" t="s">
        <v>735</v>
      </c>
      <c r="G183" s="277"/>
      <c r="H183" s="277" t="s">
        <v>811</v>
      </c>
      <c r="I183" s="277" t="s">
        <v>770</v>
      </c>
      <c r="J183" s="277"/>
      <c r="K183" s="325"/>
    </row>
    <row r="184" s="1" customFormat="1" ht="15" customHeight="1">
      <c r="B184" s="302"/>
      <c r="C184" s="277" t="s">
        <v>799</v>
      </c>
      <c r="D184" s="277"/>
      <c r="E184" s="277"/>
      <c r="F184" s="300" t="s">
        <v>735</v>
      </c>
      <c r="G184" s="277"/>
      <c r="H184" s="277" t="s">
        <v>812</v>
      </c>
      <c r="I184" s="277" t="s">
        <v>770</v>
      </c>
      <c r="J184" s="277"/>
      <c r="K184" s="325"/>
    </row>
    <row r="185" s="1" customFormat="1" ht="15" customHeight="1">
      <c r="B185" s="302"/>
      <c r="C185" s="277" t="s">
        <v>112</v>
      </c>
      <c r="D185" s="277"/>
      <c r="E185" s="277"/>
      <c r="F185" s="300" t="s">
        <v>741</v>
      </c>
      <c r="G185" s="277"/>
      <c r="H185" s="277" t="s">
        <v>813</v>
      </c>
      <c r="I185" s="277" t="s">
        <v>737</v>
      </c>
      <c r="J185" s="277">
        <v>50</v>
      </c>
      <c r="K185" s="325"/>
    </row>
    <row r="186" s="1" customFormat="1" ht="15" customHeight="1">
      <c r="B186" s="302"/>
      <c r="C186" s="277" t="s">
        <v>814</v>
      </c>
      <c r="D186" s="277"/>
      <c r="E186" s="277"/>
      <c r="F186" s="300" t="s">
        <v>741</v>
      </c>
      <c r="G186" s="277"/>
      <c r="H186" s="277" t="s">
        <v>815</v>
      </c>
      <c r="I186" s="277" t="s">
        <v>816</v>
      </c>
      <c r="J186" s="277"/>
      <c r="K186" s="325"/>
    </row>
    <row r="187" s="1" customFormat="1" ht="15" customHeight="1">
      <c r="B187" s="302"/>
      <c r="C187" s="277" t="s">
        <v>817</v>
      </c>
      <c r="D187" s="277"/>
      <c r="E187" s="277"/>
      <c r="F187" s="300" t="s">
        <v>741</v>
      </c>
      <c r="G187" s="277"/>
      <c r="H187" s="277" t="s">
        <v>818</v>
      </c>
      <c r="I187" s="277" t="s">
        <v>816</v>
      </c>
      <c r="J187" s="277"/>
      <c r="K187" s="325"/>
    </row>
    <row r="188" s="1" customFormat="1" ht="15" customHeight="1">
      <c r="B188" s="302"/>
      <c r="C188" s="277" t="s">
        <v>819</v>
      </c>
      <c r="D188" s="277"/>
      <c r="E188" s="277"/>
      <c r="F188" s="300" t="s">
        <v>741</v>
      </c>
      <c r="G188" s="277"/>
      <c r="H188" s="277" t="s">
        <v>820</v>
      </c>
      <c r="I188" s="277" t="s">
        <v>816</v>
      </c>
      <c r="J188" s="277"/>
      <c r="K188" s="325"/>
    </row>
    <row r="189" s="1" customFormat="1" ht="15" customHeight="1">
      <c r="B189" s="302"/>
      <c r="C189" s="338" t="s">
        <v>821</v>
      </c>
      <c r="D189" s="277"/>
      <c r="E189" s="277"/>
      <c r="F189" s="300" t="s">
        <v>741</v>
      </c>
      <c r="G189" s="277"/>
      <c r="H189" s="277" t="s">
        <v>822</v>
      </c>
      <c r="I189" s="277" t="s">
        <v>823</v>
      </c>
      <c r="J189" s="339" t="s">
        <v>824</v>
      </c>
      <c r="K189" s="325"/>
    </row>
    <row r="190" s="16" customFormat="1" ht="15" customHeight="1">
      <c r="B190" s="340"/>
      <c r="C190" s="341" t="s">
        <v>825</v>
      </c>
      <c r="D190" s="342"/>
      <c r="E190" s="342"/>
      <c r="F190" s="343" t="s">
        <v>741</v>
      </c>
      <c r="G190" s="342"/>
      <c r="H190" s="342" t="s">
        <v>826</v>
      </c>
      <c r="I190" s="342" t="s">
        <v>823</v>
      </c>
      <c r="J190" s="344" t="s">
        <v>824</v>
      </c>
      <c r="K190" s="345"/>
    </row>
    <row r="191" s="1" customFormat="1" ht="15" customHeight="1">
      <c r="B191" s="302"/>
      <c r="C191" s="338" t="s">
        <v>44</v>
      </c>
      <c r="D191" s="277"/>
      <c r="E191" s="277"/>
      <c r="F191" s="300" t="s">
        <v>735</v>
      </c>
      <c r="G191" s="277"/>
      <c r="H191" s="274" t="s">
        <v>827</v>
      </c>
      <c r="I191" s="277" t="s">
        <v>828</v>
      </c>
      <c r="J191" s="277"/>
      <c r="K191" s="325"/>
    </row>
    <row r="192" s="1" customFormat="1" ht="15" customHeight="1">
      <c r="B192" s="302"/>
      <c r="C192" s="338" t="s">
        <v>829</v>
      </c>
      <c r="D192" s="277"/>
      <c r="E192" s="277"/>
      <c r="F192" s="300" t="s">
        <v>735</v>
      </c>
      <c r="G192" s="277"/>
      <c r="H192" s="277" t="s">
        <v>830</v>
      </c>
      <c r="I192" s="277" t="s">
        <v>770</v>
      </c>
      <c r="J192" s="277"/>
      <c r="K192" s="325"/>
    </row>
    <row r="193" s="1" customFormat="1" ht="15" customHeight="1">
      <c r="B193" s="302"/>
      <c r="C193" s="338" t="s">
        <v>831</v>
      </c>
      <c r="D193" s="277"/>
      <c r="E193" s="277"/>
      <c r="F193" s="300" t="s">
        <v>735</v>
      </c>
      <c r="G193" s="277"/>
      <c r="H193" s="277" t="s">
        <v>832</v>
      </c>
      <c r="I193" s="277" t="s">
        <v>770</v>
      </c>
      <c r="J193" s="277"/>
      <c r="K193" s="325"/>
    </row>
    <row r="194" s="1" customFormat="1" ht="15" customHeight="1">
      <c r="B194" s="302"/>
      <c r="C194" s="338" t="s">
        <v>833</v>
      </c>
      <c r="D194" s="277"/>
      <c r="E194" s="277"/>
      <c r="F194" s="300" t="s">
        <v>741</v>
      </c>
      <c r="G194" s="277"/>
      <c r="H194" s="277" t="s">
        <v>834</v>
      </c>
      <c r="I194" s="277" t="s">
        <v>770</v>
      </c>
      <c r="J194" s="277"/>
      <c r="K194" s="325"/>
    </row>
    <row r="195" s="1" customFormat="1" ht="15" customHeight="1">
      <c r="B195" s="331"/>
      <c r="C195" s="346"/>
      <c r="D195" s="311"/>
      <c r="E195" s="311"/>
      <c r="F195" s="311"/>
      <c r="G195" s="311"/>
      <c r="H195" s="311"/>
      <c r="I195" s="311"/>
      <c r="J195" s="311"/>
      <c r="K195" s="332"/>
    </row>
    <row r="196" s="1" customFormat="1" ht="18.75" customHeight="1">
      <c r="B196" s="313"/>
      <c r="C196" s="323"/>
      <c r="D196" s="323"/>
      <c r="E196" s="323"/>
      <c r="F196" s="333"/>
      <c r="G196" s="323"/>
      <c r="H196" s="323"/>
      <c r="I196" s="323"/>
      <c r="J196" s="323"/>
      <c r="K196" s="313"/>
    </row>
    <row r="197" s="1" customFormat="1" ht="18.75" customHeight="1">
      <c r="B197" s="313"/>
      <c r="C197" s="323"/>
      <c r="D197" s="323"/>
      <c r="E197" s="323"/>
      <c r="F197" s="333"/>
      <c r="G197" s="323"/>
      <c r="H197" s="323"/>
      <c r="I197" s="323"/>
      <c r="J197" s="323"/>
      <c r="K197" s="313"/>
    </row>
    <row r="198" s="1" customFormat="1" ht="18.75" customHeight="1">
      <c r="B198" s="285"/>
      <c r="C198" s="285"/>
      <c r="D198" s="285"/>
      <c r="E198" s="285"/>
      <c r="F198" s="285"/>
      <c r="G198" s="285"/>
      <c r="H198" s="285"/>
      <c r="I198" s="285"/>
      <c r="J198" s="285"/>
      <c r="K198" s="285"/>
    </row>
    <row r="199" s="1" customFormat="1" ht="13.5">
      <c r="B199" s="264"/>
      <c r="C199" s="265"/>
      <c r="D199" s="265"/>
      <c r="E199" s="265"/>
      <c r="F199" s="265"/>
      <c r="G199" s="265"/>
      <c r="H199" s="265"/>
      <c r="I199" s="265"/>
      <c r="J199" s="265"/>
      <c r="K199" s="266"/>
    </row>
    <row r="200" s="1" customFormat="1" ht="21">
      <c r="B200" s="267"/>
      <c r="C200" s="268" t="s">
        <v>835</v>
      </c>
      <c r="D200" s="268"/>
      <c r="E200" s="268"/>
      <c r="F200" s="268"/>
      <c r="G200" s="268"/>
      <c r="H200" s="268"/>
      <c r="I200" s="268"/>
      <c r="J200" s="268"/>
      <c r="K200" s="269"/>
    </row>
    <row r="201" s="1" customFormat="1" ht="25.5" customHeight="1">
      <c r="B201" s="267"/>
      <c r="C201" s="347" t="s">
        <v>836</v>
      </c>
      <c r="D201" s="347"/>
      <c r="E201" s="347"/>
      <c r="F201" s="347" t="s">
        <v>837</v>
      </c>
      <c r="G201" s="348"/>
      <c r="H201" s="347" t="s">
        <v>838</v>
      </c>
      <c r="I201" s="347"/>
      <c r="J201" s="347"/>
      <c r="K201" s="269"/>
    </row>
    <row r="202" s="1" customFormat="1" ht="5.25" customHeight="1">
      <c r="B202" s="302"/>
      <c r="C202" s="297"/>
      <c r="D202" s="297"/>
      <c r="E202" s="297"/>
      <c r="F202" s="297"/>
      <c r="G202" s="323"/>
      <c r="H202" s="297"/>
      <c r="I202" s="297"/>
      <c r="J202" s="297"/>
      <c r="K202" s="325"/>
    </row>
    <row r="203" s="1" customFormat="1" ht="15" customHeight="1">
      <c r="B203" s="302"/>
      <c r="C203" s="277" t="s">
        <v>828</v>
      </c>
      <c r="D203" s="277"/>
      <c r="E203" s="277"/>
      <c r="F203" s="300" t="s">
        <v>45</v>
      </c>
      <c r="G203" s="277"/>
      <c r="H203" s="277" t="s">
        <v>839</v>
      </c>
      <c r="I203" s="277"/>
      <c r="J203" s="277"/>
      <c r="K203" s="325"/>
    </row>
    <row r="204" s="1" customFormat="1" ht="15" customHeight="1">
      <c r="B204" s="302"/>
      <c r="C204" s="277"/>
      <c r="D204" s="277"/>
      <c r="E204" s="277"/>
      <c r="F204" s="300" t="s">
        <v>46</v>
      </c>
      <c r="G204" s="277"/>
      <c r="H204" s="277" t="s">
        <v>840</v>
      </c>
      <c r="I204" s="277"/>
      <c r="J204" s="277"/>
      <c r="K204" s="325"/>
    </row>
    <row r="205" s="1" customFormat="1" ht="15" customHeight="1">
      <c r="B205" s="302"/>
      <c r="C205" s="277"/>
      <c r="D205" s="277"/>
      <c r="E205" s="277"/>
      <c r="F205" s="300" t="s">
        <v>49</v>
      </c>
      <c r="G205" s="277"/>
      <c r="H205" s="277" t="s">
        <v>841</v>
      </c>
      <c r="I205" s="277"/>
      <c r="J205" s="277"/>
      <c r="K205" s="325"/>
    </row>
    <row r="206" s="1" customFormat="1" ht="15" customHeight="1">
      <c r="B206" s="302"/>
      <c r="C206" s="277"/>
      <c r="D206" s="277"/>
      <c r="E206" s="277"/>
      <c r="F206" s="300" t="s">
        <v>47</v>
      </c>
      <c r="G206" s="277"/>
      <c r="H206" s="277" t="s">
        <v>842</v>
      </c>
      <c r="I206" s="277"/>
      <c r="J206" s="277"/>
      <c r="K206" s="325"/>
    </row>
    <row r="207" s="1" customFormat="1" ht="15" customHeight="1">
      <c r="B207" s="302"/>
      <c r="C207" s="277"/>
      <c r="D207" s="277"/>
      <c r="E207" s="277"/>
      <c r="F207" s="300" t="s">
        <v>48</v>
      </c>
      <c r="G207" s="277"/>
      <c r="H207" s="277" t="s">
        <v>843</v>
      </c>
      <c r="I207" s="277"/>
      <c r="J207" s="277"/>
      <c r="K207" s="325"/>
    </row>
    <row r="208" s="1" customFormat="1" ht="15" customHeight="1">
      <c r="B208" s="302"/>
      <c r="C208" s="277"/>
      <c r="D208" s="277"/>
      <c r="E208" s="277"/>
      <c r="F208" s="300"/>
      <c r="G208" s="277"/>
      <c r="H208" s="277"/>
      <c r="I208" s="277"/>
      <c r="J208" s="277"/>
      <c r="K208" s="325"/>
    </row>
    <row r="209" s="1" customFormat="1" ht="15" customHeight="1">
      <c r="B209" s="302"/>
      <c r="C209" s="277" t="s">
        <v>782</v>
      </c>
      <c r="D209" s="277"/>
      <c r="E209" s="277"/>
      <c r="F209" s="300" t="s">
        <v>81</v>
      </c>
      <c r="G209" s="277"/>
      <c r="H209" s="277" t="s">
        <v>844</v>
      </c>
      <c r="I209" s="277"/>
      <c r="J209" s="277"/>
      <c r="K209" s="325"/>
    </row>
    <row r="210" s="1" customFormat="1" ht="15" customHeight="1">
      <c r="B210" s="302"/>
      <c r="C210" s="277"/>
      <c r="D210" s="277"/>
      <c r="E210" s="277"/>
      <c r="F210" s="300" t="s">
        <v>679</v>
      </c>
      <c r="G210" s="277"/>
      <c r="H210" s="277" t="s">
        <v>680</v>
      </c>
      <c r="I210" s="277"/>
      <c r="J210" s="277"/>
      <c r="K210" s="325"/>
    </row>
    <row r="211" s="1" customFormat="1" ht="15" customHeight="1">
      <c r="B211" s="302"/>
      <c r="C211" s="277"/>
      <c r="D211" s="277"/>
      <c r="E211" s="277"/>
      <c r="F211" s="300" t="s">
        <v>677</v>
      </c>
      <c r="G211" s="277"/>
      <c r="H211" s="277" t="s">
        <v>845</v>
      </c>
      <c r="I211" s="277"/>
      <c r="J211" s="277"/>
      <c r="K211" s="325"/>
    </row>
    <row r="212" s="1" customFormat="1" ht="15" customHeight="1">
      <c r="B212" s="349"/>
      <c r="C212" s="277"/>
      <c r="D212" s="277"/>
      <c r="E212" s="277"/>
      <c r="F212" s="300" t="s">
        <v>94</v>
      </c>
      <c r="G212" s="338"/>
      <c r="H212" s="329" t="s">
        <v>95</v>
      </c>
      <c r="I212" s="329"/>
      <c r="J212" s="329"/>
      <c r="K212" s="350"/>
    </row>
    <row r="213" s="1" customFormat="1" ht="15" customHeight="1">
      <c r="B213" s="349"/>
      <c r="C213" s="277"/>
      <c r="D213" s="277"/>
      <c r="E213" s="277"/>
      <c r="F213" s="300" t="s">
        <v>681</v>
      </c>
      <c r="G213" s="338"/>
      <c r="H213" s="329" t="s">
        <v>846</v>
      </c>
      <c r="I213" s="329"/>
      <c r="J213" s="329"/>
      <c r="K213" s="350"/>
    </row>
    <row r="214" s="1" customFormat="1" ht="15" customHeight="1">
      <c r="B214" s="349"/>
      <c r="C214" s="277"/>
      <c r="D214" s="277"/>
      <c r="E214" s="277"/>
      <c r="F214" s="300"/>
      <c r="G214" s="338"/>
      <c r="H214" s="329"/>
      <c r="I214" s="329"/>
      <c r="J214" s="329"/>
      <c r="K214" s="350"/>
    </row>
    <row r="215" s="1" customFormat="1" ht="15" customHeight="1">
      <c r="B215" s="349"/>
      <c r="C215" s="277" t="s">
        <v>806</v>
      </c>
      <c r="D215" s="277"/>
      <c r="E215" s="277"/>
      <c r="F215" s="300">
        <v>1</v>
      </c>
      <c r="G215" s="338"/>
      <c r="H215" s="329" t="s">
        <v>847</v>
      </c>
      <c r="I215" s="329"/>
      <c r="J215" s="329"/>
      <c r="K215" s="350"/>
    </row>
    <row r="216" s="1" customFormat="1" ht="15" customHeight="1">
      <c r="B216" s="349"/>
      <c r="C216" s="277"/>
      <c r="D216" s="277"/>
      <c r="E216" s="277"/>
      <c r="F216" s="300">
        <v>2</v>
      </c>
      <c r="G216" s="338"/>
      <c r="H216" s="329" t="s">
        <v>848</v>
      </c>
      <c r="I216" s="329"/>
      <c r="J216" s="329"/>
      <c r="K216" s="350"/>
    </row>
    <row r="217" s="1" customFormat="1" ht="15" customHeight="1">
      <c r="B217" s="349"/>
      <c r="C217" s="277"/>
      <c r="D217" s="277"/>
      <c r="E217" s="277"/>
      <c r="F217" s="300">
        <v>3</v>
      </c>
      <c r="G217" s="338"/>
      <c r="H217" s="329" t="s">
        <v>849</v>
      </c>
      <c r="I217" s="329"/>
      <c r="J217" s="329"/>
      <c r="K217" s="350"/>
    </row>
    <row r="218" s="1" customFormat="1" ht="15" customHeight="1">
      <c r="B218" s="349"/>
      <c r="C218" s="277"/>
      <c r="D218" s="277"/>
      <c r="E218" s="277"/>
      <c r="F218" s="300">
        <v>4</v>
      </c>
      <c r="G218" s="338"/>
      <c r="H218" s="329" t="s">
        <v>850</v>
      </c>
      <c r="I218" s="329"/>
      <c r="J218" s="329"/>
      <c r="K218" s="350"/>
    </row>
    <row r="219" s="1" customFormat="1" ht="12.75" customHeight="1">
      <c r="B219" s="351"/>
      <c r="C219" s="352"/>
      <c r="D219" s="352"/>
      <c r="E219" s="352"/>
      <c r="F219" s="352"/>
      <c r="G219" s="352"/>
      <c r="H219" s="352"/>
      <c r="I219" s="352"/>
      <c r="J219" s="352"/>
      <c r="K219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Dolensky</dc:creator>
  <cp:lastModifiedBy>Milan Dolensky</cp:lastModifiedBy>
  <dcterms:created xsi:type="dcterms:W3CDTF">2025-10-03T12:14:34Z</dcterms:created>
  <dcterms:modified xsi:type="dcterms:W3CDTF">2025-10-03T12:14:42Z</dcterms:modified>
</cp:coreProperties>
</file>